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SURE VERBALI 2018_2019_CONTRATTI\VERBALI MISURE 2018_2019\VERBALI 6 GENNAIO 2019\"/>
    </mc:Choice>
  </mc:AlternateContent>
  <bookViews>
    <workbookView xWindow="0" yWindow="0" windowWidth="24000" windowHeight="8925"/>
  </bookViews>
  <sheets>
    <sheet name="VERBALE_MISURA_RESID_ASSISTITA" sheetId="1" r:id="rId1"/>
    <sheet name="MENU" sheetId="2" r:id="rId2"/>
  </sheets>
  <definedNames>
    <definedName name="_xlnm.Print_Area" localSheetId="0">VERBALE_MISURA_RESID_ASSISTITA!$A$1:$T$194</definedName>
    <definedName name="CONSEGNA_VERBALE">MENU!$C$22:$C$23</definedName>
    <definedName name="ESITO">MENU!$C$16:$C$18</definedName>
    <definedName name="FIGURA_PROFESSIONALE">Tabella1[FIGURA PROFESSIONALE]</definedName>
    <definedName name="OPZIONI_0">MENU!$A$3:$A$4</definedName>
    <definedName name="OPZIONI_1">MENU!$A$3:$A$5</definedName>
    <definedName name="QUALIFICA_OPERATORE">Tabella14[[QUALIFICA OPERATORI ]]</definedName>
    <definedName name="REPERIBILITA">MENU!$C$2:$C$5</definedName>
    <definedName name="REQUISITI_GENERALI">MENU!$E$2:$E$3</definedName>
    <definedName name="TIPO_DOCUMENTO">MENU!$C$9:$C$13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9" i="1" l="1"/>
  <c r="S159" i="1" s="1"/>
  <c r="Q158" i="1"/>
  <c r="S158" i="1" s="1"/>
  <c r="Q157" i="1"/>
  <c r="S157" i="1" s="1"/>
  <c r="Q156" i="1"/>
  <c r="S156" i="1" s="1"/>
  <c r="Q155" i="1"/>
  <c r="S155" i="1" s="1"/>
  <c r="Q154" i="1"/>
  <c r="S154" i="1" s="1"/>
  <c r="Q153" i="1"/>
  <c r="S153" i="1" s="1"/>
  <c r="Q152" i="1"/>
  <c r="S152" i="1" s="1"/>
  <c r="Q151" i="1"/>
  <c r="S151" i="1" s="1"/>
  <c r="H107" i="1"/>
  <c r="T101" i="1" l="1"/>
  <c r="E101" i="1"/>
  <c r="I128" i="1" l="1"/>
  <c r="L127" i="1"/>
  <c r="L126" i="1"/>
  <c r="L125" i="1"/>
  <c r="L124" i="1"/>
  <c r="Q150" i="1"/>
  <c r="C107" i="1"/>
  <c r="O107" i="1"/>
  <c r="L128" i="1" l="1"/>
  <c r="S160" i="1" l="1"/>
  <c r="S150" i="1"/>
  <c r="S161" i="1" s="1"/>
  <c r="S162" i="1" l="1"/>
  <c r="I74" i="1"/>
  <c r="L187" i="1" l="1"/>
  <c r="A189" i="1"/>
  <c r="A188" i="1"/>
  <c r="A187" i="1"/>
  <c r="I135" i="1" l="1"/>
  <c r="T93" i="1"/>
  <c r="U101" i="1" l="1"/>
  <c r="U99" i="1"/>
  <c r="U97" i="1"/>
  <c r="U95" i="1"/>
  <c r="T107" i="1" l="1"/>
</calcChain>
</file>

<file path=xl/sharedStrings.xml><?xml version="1.0" encoding="utf-8"?>
<sst xmlns="http://schemas.openxmlformats.org/spreadsheetml/2006/main" count="241" uniqueCount="220">
  <si>
    <t>PRESSO L'UNITÀ D'OFFERTA (TIPOLOGIA E DENOMINAZIONE)</t>
  </si>
  <si>
    <t>INDIRIZZO</t>
  </si>
  <si>
    <t>CODICE STRUTTURA/CUDES</t>
  </si>
  <si>
    <t>DENOMINAZIONE GESTORE</t>
  </si>
  <si>
    <t>CODICE FISCALE GESTORE</t>
  </si>
  <si>
    <t>COGNOME LEGALE RAPPRESENTANTE</t>
  </si>
  <si>
    <t>NOME LEGALE RAPPRESENTANTE</t>
  </si>
  <si>
    <t>EQUIPE VIGILANZA</t>
  </si>
  <si>
    <t>COGNOME RESPONSABILE ISTRUTTORIA</t>
  </si>
  <si>
    <t>NOME RESPONSABILE ISTRUTTORIA</t>
  </si>
  <si>
    <t>QUALIFICA RESPONSABILE ISTRUTTORIA</t>
  </si>
  <si>
    <t>U.O. APPARTENENZA RESPONSABILE ISTRUTTORIA</t>
  </si>
  <si>
    <t>COGNOME II OPERATORE</t>
  </si>
  <si>
    <t>NOME II OPERATORE</t>
  </si>
  <si>
    <t>QUALIFICA  II OPERATORE</t>
  </si>
  <si>
    <t>U.O. APPARTENENZA  II OPERATORE</t>
  </si>
  <si>
    <t>COGNOME III OPERATORE</t>
  </si>
  <si>
    <t>NOME III OPERATORE</t>
  </si>
  <si>
    <t>QUALIFICA  III OPERATORE</t>
  </si>
  <si>
    <t>U.O. APPARTENENZA  III OPERATORE</t>
  </si>
  <si>
    <t>REFERENTE UNITA' D'OFFERTA</t>
  </si>
  <si>
    <t>COGNOME REFERENTE UDO</t>
  </si>
  <si>
    <t>NOME REFERENTE UDO</t>
  </si>
  <si>
    <t>QUALIFICA REFERENTE UDO</t>
  </si>
  <si>
    <t>RUOLO REFERENTE NELL'UDO</t>
  </si>
  <si>
    <t>IL REFERENTE UDO E' UNA PERSONA NOTA ALL'EQUIPE</t>
  </si>
  <si>
    <t>SI</t>
  </si>
  <si>
    <t>IN CASO CONTRARIO, ESTREMI DI DOCUMENTO DI RICONOSCIMENTO</t>
  </si>
  <si>
    <t>TIPOLOGIA DOCUMENTO</t>
  </si>
  <si>
    <t>ENTE DI RILASCIO</t>
  </si>
  <si>
    <t>DATA RILASCIO</t>
  </si>
  <si>
    <t>NO</t>
  </si>
  <si>
    <t>IL CONTRATTO PER L'EROGAZIONE DELLA MISURA E' STATO SOTTOSCRITTO TRA L'ATS ED IL SOGGETTO GESTORE IN DATA</t>
  </si>
  <si>
    <t>OPZIONI</t>
  </si>
  <si>
    <t>STANDARD ASSISTENZIALE</t>
  </si>
  <si>
    <t>E' PRESENTE L'ELENCO NOMINATIVO DEL PERSONALE IMPEGNATO NELL'EROGAZIONE DELLA MISURA?</t>
  </si>
  <si>
    <t>TITOLO DI STUDIO</t>
  </si>
  <si>
    <t>QUALIFICA PROFESSIONALE</t>
  </si>
  <si>
    <t>FUNZIONE ORGANIZZATIVA</t>
  </si>
  <si>
    <t>MONTE ORE SETTIMANALI</t>
  </si>
  <si>
    <t>TIPO RAPPORTO DI LAVORO</t>
  </si>
  <si>
    <t>INFERMIERE</t>
  </si>
  <si>
    <t>ASA/OSS</t>
  </si>
  <si>
    <t>EDUCATORE</t>
  </si>
  <si>
    <t>ANIMATORE</t>
  </si>
  <si>
    <t>ASSISTENTE SOCIALE</t>
  </si>
  <si>
    <t>LAUREATO IN SCIENZE MOTORIE</t>
  </si>
  <si>
    <t>PSICOLOGO</t>
  </si>
  <si>
    <t>MUSICOTERAPISTA</t>
  </si>
  <si>
    <t>ARTETERAPEUTA</t>
  </si>
  <si>
    <t>DANZATERAPEUTA</t>
  </si>
  <si>
    <t>COPERTURA H 24</t>
  </si>
  <si>
    <t>PRESENZA DI ALMENO 1 OPERATORE H 24</t>
  </si>
  <si>
    <t>REPERIBILITA' DI ALMENO UN OPERATORE NELLE ORE DI ASSENZA DEL PERSONALE</t>
  </si>
  <si>
    <t>PRESENZA DI ALMENO 1 OPERATORE H 24 + REPERIBILITA' DI ALMENO UN ALTRO OPERATORE</t>
  </si>
  <si>
    <t>NOTE SU STANDARD ASSISTENZIALE</t>
  </si>
  <si>
    <t>ELENCO OPERATORI PER CUI SONO VERIFICATI TITOLI DI STUDIO E ISCRIZIONE AD EVENTUALE ALBO PROFESSIONALE</t>
  </si>
  <si>
    <t>COGNOME OPERATORE</t>
  </si>
  <si>
    <t>NOME OPERATORE</t>
  </si>
  <si>
    <t>QUALIFICA</t>
  </si>
  <si>
    <t>ISCRIZIONE ALBO</t>
  </si>
  <si>
    <t>FIGURA PROFESSIONALE</t>
  </si>
  <si>
    <t>ASSISTENTE AMMINISTRATIVO</t>
  </si>
  <si>
    <t>ASSISTENTE SANITARIO</t>
  </si>
  <si>
    <t xml:space="preserve">COADIUTORE AMMINISTRATIVO </t>
  </si>
  <si>
    <t>COLLABORATORE AMMINISTRATIVO PROFESSIONALE</t>
  </si>
  <si>
    <t>COLLABORATORE TECNICO PROFESSIONALE</t>
  </si>
  <si>
    <t>COORDINATORE INFERMIERISTICO</t>
  </si>
  <si>
    <t>DIRIGENTE AMMINISTRATIVO</t>
  </si>
  <si>
    <t>DIRIGENTE BIOLOGO</t>
  </si>
  <si>
    <t>DIRIGENTE FARMACISTA</t>
  </si>
  <si>
    <t>DIRIGENTE MEDICO</t>
  </si>
  <si>
    <t>DIRIGENTE PSICOLOGO</t>
  </si>
  <si>
    <t>DIRIGENTE TECNICO</t>
  </si>
  <si>
    <t>EDUCATORE PROFESSIONALE</t>
  </si>
  <si>
    <t>FISIOTERAPISTA</t>
  </si>
  <si>
    <t>INGEGNERE</t>
  </si>
  <si>
    <t>OPERATORE TECNICO</t>
  </si>
  <si>
    <t>TECNICO DELLA PREVENZIONE</t>
  </si>
  <si>
    <t>NOTE SU OPERATORI</t>
  </si>
  <si>
    <t>DATA INIZIO PERIODO RILEVAZIONE</t>
  </si>
  <si>
    <t>SPECIFICA ALTRE FIGURE PROFESSIONALI</t>
  </si>
  <si>
    <t>CONTROLLO APPROPRIATEZZA</t>
  </si>
  <si>
    <t>PAI redatto in conformità del PI predisposto sulla base della valutazione multidimensionale</t>
  </si>
  <si>
    <t>Tracciabilità delle prestazioni erogate dalle idonee figure professionali e previste nel PAI</t>
  </si>
  <si>
    <t>INDICATORI DI CONTROLLO</t>
  </si>
  <si>
    <t>ELENCO FASAS VERIFICATI:</t>
  </si>
  <si>
    <t>NUM</t>
  </si>
  <si>
    <t>COGNOME UTENTE</t>
  </si>
  <si>
    <t>NOME UTENTE</t>
  </si>
  <si>
    <t>IND. 1</t>
  </si>
  <si>
    <t>IND. 2</t>
  </si>
  <si>
    <t>IND. 3</t>
  </si>
  <si>
    <t>IND. 4</t>
  </si>
  <si>
    <t>IND. 5</t>
  </si>
  <si>
    <t>IND. 6</t>
  </si>
  <si>
    <t>TOT. INDICATORI UTENTE</t>
  </si>
  <si>
    <t>CODICE FISCALE UTENTE</t>
  </si>
  <si>
    <t>POSTI CONTRATTUALIZZATI PER LA MISURA</t>
  </si>
  <si>
    <t>PROCEDURE E PROTOCOLLI</t>
  </si>
  <si>
    <t>NOTE SU PROCEDURE E PROTOCOLLI</t>
  </si>
  <si>
    <t>BENEFICIARI MISURA IN CARICO NEL PERIODO</t>
  </si>
  <si>
    <t>DATA INIZIO PERIODO RIFERIMENTO PER SELEZIONE CAMPIONE MISURA</t>
  </si>
  <si>
    <t>DATA FINE PERIODO RIFERIMENTO PER SELEZIONE CAMPIONE MISURA</t>
  </si>
  <si>
    <t>NUMEROSITA' CAMPIONE VERIFICATO</t>
  </si>
  <si>
    <t>% CAMPIONE SU TOTALE BENEFICIARI IN CARICO</t>
  </si>
  <si>
    <t>INDICAZIONE CRITERI PER LA SELEZIONE DEL CAMPIONE</t>
  </si>
  <si>
    <t>VERIFICA REQUISITI STRUTTURALI E TECNOLOGICI SPECIFICI</t>
  </si>
  <si>
    <t>NUMERO BENEFICIARI MISURA PRESENTI ALLA DATA DEL SOPRALLUOGO</t>
  </si>
  <si>
    <t>NOTE SU REQUISITI STRUTTURALI E TECNOLOGICI SPECIFICI</t>
  </si>
  <si>
    <t>TIPO_DOCUMENTO</t>
  </si>
  <si>
    <t>CARTA D’IDENTITÀ</t>
  </si>
  <si>
    <t>PASSAPORTO</t>
  </si>
  <si>
    <t>PATENTE DI GUIDA</t>
  </si>
  <si>
    <t>PORTO D'ARMI</t>
  </si>
  <si>
    <t>ALTRO DOCUMENTO RILASCIATO DA PA</t>
  </si>
  <si>
    <t>CODICE FISCALE OPERATORE</t>
  </si>
  <si>
    <t>GIORNATE COMPLESSIVE CONSIDERATE 
(SU CUI MISURARE LO STANDARD)</t>
  </si>
  <si>
    <t>MINUTI SETTIM. RICHIESTI 
(DA STANDARD)</t>
  </si>
  <si>
    <t>ORE INFERMIERI NEL PERIODO</t>
  </si>
  <si>
    <t>LO STANDARD EROGATIVO RISULTA ADEGUATO?</t>
  </si>
  <si>
    <t>TOTALE MINUTI EROGATI</t>
  </si>
  <si>
    <t>GIORNI DEL PERIODO DI RILEVAZIONE</t>
  </si>
  <si>
    <t>TERAPISTA OCCUPAZION.</t>
  </si>
  <si>
    <t>EVENTUALE DOCUMENTAZIONE ACQUISITA NEL CORSO DEL SOPRALLUOGO</t>
  </si>
  <si>
    <t>OSSERVAZIONI</t>
  </si>
  <si>
    <t>DICHIARAZIONI DA PARTE DEL RAPPRESENTANTE DELL'ENTE EROGATORE DELLA MISURA</t>
  </si>
  <si>
    <t>ESITO DELLA VERIFICA - VALUTAZIONE SINTETICA</t>
  </si>
  <si>
    <t>L'UNITA' D'OFFERTA RISULTA IN POSSESSO DEI REQUISITI OGGETTO DI VERIFICA, RELATIVAMENTE ALL'EROGAZIONE DELLA MISURA?</t>
  </si>
  <si>
    <t>ULTERIORE DOCUMENTAZIONE RICHIESTA NEL CORSO DELLA VERIFICA</t>
  </si>
  <si>
    <t>LA DOCUMENTAZIONE RICHIESTA DOVRA' ESSERE CONSEGNATA ENTRO E NON OLTRE IL SEGUENTE TERMINE</t>
  </si>
  <si>
    <t>INDIRIZZO DI CONSEGNA DELLA DOCUMENTAZIONE RICHIESTA</t>
  </si>
  <si>
    <t>Eventuali ulteriori provvedimenti saranno adottati con atti distinti ai sensi della normativa vigente, con particolare riferimento a quanto disposto dall'art. 27 quinquies della L.R.33/2009 e s.m.i., e ai sensi di quanto indicato nel contratto.</t>
  </si>
  <si>
    <r>
      <rPr>
        <b/>
        <u/>
        <sz val="8"/>
        <color theme="4"/>
        <rFont val="Calibri"/>
        <family val="2"/>
        <scheme val="minor"/>
      </rPr>
      <t>E ALMENO UNA</t>
    </r>
    <r>
      <rPr>
        <b/>
        <sz val="8"/>
        <color theme="4"/>
        <rFont val="Calibri"/>
        <family val="2"/>
        <scheme val="minor"/>
      </rPr>
      <t xml:space="preserve"> DELLE SEGUENTI FIGURE PROFESSIONALI AFFERENTI ALLE AREE EDUCATIVE/ANIMATIVE/RIABILITATIVE/DI SOCIALIZZAZIONE:</t>
    </r>
  </si>
  <si>
    <t>ORA INIZIO SOPRALLUOGO</t>
  </si>
  <si>
    <t>ORA FINE SOPRALLUOGO</t>
  </si>
  <si>
    <t xml:space="preserve">Il verbale è composto da numero pagine: </t>
  </si>
  <si>
    <t>PER LA ATS</t>
  </si>
  <si>
    <t>PER L'ENTE GESTORE DELLA MISURA</t>
  </si>
  <si>
    <t>TOTALE INDICATORI UTENTE COMPLESSIVI</t>
  </si>
  <si>
    <t>TOTALE INDICATORI UTENTE SODDISFATTI</t>
  </si>
  <si>
    <t>% INDICATORI SODDISFATTI SU COMPLESSIVI</t>
  </si>
  <si>
    <t>SONO PRESENTI TUTTE LE FIGURE PROFESSIONALI OBBLIGATORIE?</t>
  </si>
  <si>
    <t>L'ESITO DEFINITIVO DELLA PRESENTE VERIFICA E' SUBORDINATO AD ULTERIORI VALUTAZIONI</t>
  </si>
  <si>
    <t>POSTI ABILITATI PER L'UDO</t>
  </si>
  <si>
    <t>POSTI ACCREDITATI PER L'UDO</t>
  </si>
  <si>
    <t>SOCIOLOGO</t>
  </si>
  <si>
    <t xml:space="preserve">NON GARANTITA LA COPERTURA H 24 </t>
  </si>
  <si>
    <t xml:space="preserve">QUALIFICA OPERATORI </t>
  </si>
  <si>
    <t>ASA</t>
  </si>
  <si>
    <t>OSS</t>
  </si>
  <si>
    <t>TERAPISTA OCCUPAZIONALE</t>
  </si>
  <si>
    <t>MEDICO</t>
  </si>
  <si>
    <t>TERAPISTA DELLA RIABILITAZIONE (DA SPECIFICARE IN NOTA)</t>
  </si>
  <si>
    <t>ALTRO (DA SPECIFICARE IN NOTA)</t>
  </si>
  <si>
    <t>SONO PRESENTI TUTTE LE FIGURE PROFESSIONALI OBBLIGATORIE</t>
  </si>
  <si>
    <t>TOTALE MINUTI DOVUTI</t>
  </si>
  <si>
    <t>VERIFICA STANDARD ASSISTENZIALE</t>
  </si>
  <si>
    <t>I REQUISITI SARANNO VERIFICATI NELL’AMBITO DI APPOSITO SOPRALLUOGO DI VIGILANZA ORDINARIA</t>
  </si>
  <si>
    <t>I REQUISITI SONO GIA' STATI VERIFICATI NELL’AMBITO DI APPOSITO SOPRALLUOGO DI VIGILANZA ORDINARIA</t>
  </si>
  <si>
    <t xml:space="preserve">Un originale del presente verbale,  viene consegnato </t>
  </si>
  <si>
    <t xml:space="preserve">CONSEGNA VERBALE </t>
  </si>
  <si>
    <t>AL LEGALE RAPPRESENTANTE DELL'UNITA' D'OFFERTA</t>
  </si>
  <si>
    <t>AL REFERENTE DELL'ENTE GESTORE CHE SI IMPEGNA A TRASMETTERLO AL LEGALE RAPPRESENTANTE DELL'UNITA' D'OFFERTA</t>
  </si>
  <si>
    <t>DATA  SOPRALLUOGO</t>
  </si>
  <si>
    <t>TOT. INDICATORI SODDISFATTI</t>
  </si>
  <si>
    <t xml:space="preserve">Il presente verbale è redatto in duplice copia  </t>
  </si>
  <si>
    <t>(Trattamento dei dati 196/03 e s.m.i secondo le specifiche indicazioni aziendali)</t>
  </si>
  <si>
    <t>NP</t>
  </si>
  <si>
    <t>DATA FINE PERIODO RILEVAZIONE</t>
  </si>
  <si>
    <r>
      <rPr>
        <b/>
        <u/>
        <sz val="8"/>
        <color theme="4"/>
        <rFont val="Calibri"/>
        <family val="2"/>
        <scheme val="minor"/>
      </rPr>
      <t>MISURA RESIDENZIALITA' ASSISTITA PER RELIGIOSI</t>
    </r>
    <r>
      <rPr>
        <b/>
        <sz val="8"/>
        <color theme="4"/>
        <rFont val="Calibri"/>
        <family val="2"/>
        <scheme val="minor"/>
      </rPr>
      <t xml:space="preserve"> 
VERBALE DI SOPRALLUOGO DI VIGILANZA E CONTROLLO N° </t>
    </r>
  </si>
  <si>
    <r>
      <t>Ha effettuato un sopralluogo per la verifica dei requisiti previsti dalla DGR 4086/2015  per la Misura "</t>
    </r>
    <r>
      <rPr>
        <b/>
        <sz val="8"/>
        <color theme="4"/>
        <rFont val="Calibri"/>
        <family val="2"/>
        <scheme val="minor"/>
      </rPr>
      <t>RESIDENZIALITA' ASSISTITA PER RELIGIOSI</t>
    </r>
    <r>
      <rPr>
        <sz val="8"/>
        <color theme="4"/>
        <rFont val="Calibri"/>
        <family val="2"/>
        <scheme val="minor"/>
      </rPr>
      <t>"</t>
    </r>
  </si>
  <si>
    <t>REQUISITI ORGANIZZATIVI E GESTIONALI EX DGR 4086/2015</t>
  </si>
  <si>
    <t xml:space="preserve">E' PRESENTE PROCEDURA PER LA GESTIONE DEI FARMACI IDONEA A GARANTIRE L'ELIMINAZIONE DEI FARMACI SCADUTI E A DOCUMENTARE LA REGOLARE EFFETTUAZIONE DEI CONTROLLI DA PARTE DEL PERSONALE PREPOSTO?
</t>
  </si>
  <si>
    <t xml:space="preserve">E' PRESENTE PROCEDURA PER LA SOMMINISTRAZIONE DEI FARMACI IDONEA A GARANTIRNE LA TRACCIABILITA'?
</t>
  </si>
  <si>
    <t xml:space="preserve">E' RISPETTATA LA RICETTIVITA' MASSIMA CONTRATTUALIZZATA PER LA MISURA </t>
  </si>
  <si>
    <t>LA CAPACITA' RICETTIVA MASSIMA DEI MODULI E' DI 25 POSTI LETTO?</t>
  </si>
  <si>
    <t xml:space="preserve">SONO RISPETTATI  I CRITERI DI AGIBILITA' PREVISTI DAI VIGENTI REGOLAMENTI DI IGIENE ED EDILIZIO? </t>
  </si>
  <si>
    <t>E' RISPETTATA LA NORMATIVA IN MATERIA DI SICUREZZA IMPIANTISTICA?</t>
  </si>
  <si>
    <t>PRESENZA DI LOCALE SOGGIORNO/PRANZO DI DIMENSIONI ADEGUATE AL NUMERO DI OSPITI ?</t>
  </si>
  <si>
    <t>PRESENZA DI CAMERE CON UN NUMERO MASSIMO DI 4 POSTI LETTO?</t>
  </si>
  <si>
    <t xml:space="preserve">PRESENZA DI  ALMENO 1 SERVIZIO IGIENICO OGNI DUE CAMERE? </t>
  </si>
  <si>
    <t xml:space="preserve">I SERVIZI IGIENICI SONO ATTREZZATI PER LA NON AUTOSUFFICIENZA?  </t>
  </si>
  <si>
    <t>PRESENZA DI LOCALE CUCINA/PORZIONAMENTO?</t>
  </si>
  <si>
    <t xml:space="preserve"> PAI  indica i minuti settimanali di assistenza da garantire alla persona in coerenza con l’intensità del bisogno definito dal Progetto Individuale</t>
  </si>
  <si>
    <t>Documentazione riferita ad ogni singolo beneficiario comprensiva dei servizi/prestazioni/attività effettuati a cura degli operatori della struttura</t>
  </si>
  <si>
    <t>Coerenza tra i dati rendicontati nel flusso informativo e la documentazione riferita ad ogni singolo beneficiario</t>
  </si>
  <si>
    <t>UTENTI CON LIVELLO DI MEDIA INTENSITA' PRESENTI</t>
  </si>
  <si>
    <t>GIORNATE COMPLESSIVE CONSIDERATE  UTENTI MEDIA INTENSITA'
(SU CUI MISURARE LO STANDARD)</t>
  </si>
  <si>
    <t>UTENTI CON LIVELLO DI ALTA INTENSITA' PRESENTI</t>
  </si>
  <si>
    <t>GIORNATE COMPLESSIVE CONSIDERATE  UTENTI ALTA INTENSITA'
(SU CUI MISURARE LO STANDARD)</t>
  </si>
  <si>
    <t>UTENTI COMPLESSIVI PRESENTI NEL PERIODO CONSIDERATO</t>
  </si>
  <si>
    <t>UTENTI CON LIVELLO DI BASSA INTENSITA' PRESENTI</t>
  </si>
  <si>
    <t>ORE ASA/OSS  NEL PERIODO</t>
  </si>
  <si>
    <t>ORE EDUCATORE NEL PERIODO</t>
  </si>
  <si>
    <t>ORE TERAPISTA OCCUPAZIONALE NEL PERIODO</t>
  </si>
  <si>
    <t>ORE ANIMATORI NEL PERIODO</t>
  </si>
  <si>
    <t>ORE ASSISTENTE SOCIALE NEL PERIODO</t>
  </si>
  <si>
    <t>EVENTUALI ORE  AGGIUNTIVE ALLO STANDARD RESE DA ALTRE FIGURE PROFESSIONALI</t>
  </si>
  <si>
    <t>NUMERO CAMERE AD 1 POSTO LETTO</t>
  </si>
  <si>
    <t>NUMERO CAMERE A 2 POSTI LETTO</t>
  </si>
  <si>
    <t>NUMERO CAMERE A 3 POSTI LETTO</t>
  </si>
  <si>
    <t>NUMERO CAMERE A 4 POSTI LETTO</t>
  </si>
  <si>
    <t>TOTALI</t>
  </si>
  <si>
    <t>NUMERO</t>
  </si>
  <si>
    <t>TOTALE PL</t>
  </si>
  <si>
    <t>POSTI LETTO PER CAMERA</t>
  </si>
  <si>
    <t>LA DOCUMENTAZIONE CONTIENE COPIA DEL P.I.?</t>
  </si>
  <si>
    <t>DOCUMENTAZIONE RIFERITA AD OGNI SINGOLO UTENTE  (FASAS)</t>
  </si>
  <si>
    <t>LA DOCUMENTAZIONE CONTIENE IL P.A.I.?</t>
  </si>
  <si>
    <t>LA DOCUMENTAZIONE CONTIENE LA REGISTRAZIONE DEGLI INTERVENTI/PRESTAZIONI/ATTIVITA'?</t>
  </si>
  <si>
    <t>E' PRESENTE ALTRA EVENTUALE DOCUMENTAZIONE SANITARIA?</t>
  </si>
  <si>
    <t>LA DOCUMENTAZIONE E' COMPILATA, CONSERVATA E ARCHIVIATA AI SENSI DI LEGGE?</t>
  </si>
  <si>
    <t xml:space="preserve">NOTE </t>
  </si>
  <si>
    <t>REGISTRAZIONE PRESENZE DEL PERSONALE DEDICATO ALLA MISURA TALE DA CONSENTIRE LA RILEVAZIONE DELLO STANDARD?</t>
  </si>
  <si>
    <t xml:space="preserve">DESCRIZIONE CAMERE </t>
  </si>
  <si>
    <t>NELL'ELENCO PER TUTTO IL PERSONALE COINVOLTO NELL'EROGAZIONE DELLA MISURA E' INDICATO:</t>
  </si>
  <si>
    <t>PER L'EROGAZIONE DELLA MISURA E' GARANTITA LA PRESENZA DELLE SEGUENTI FIGURE PROFESSIONALI OBBLIGATORIE:</t>
  </si>
  <si>
    <t xml:space="preserve">MODALITA' PER GARANTIRE LA COPERTURA ASSISTENZIALE H 24 </t>
  </si>
  <si>
    <r>
      <t xml:space="preserve">Evidenza della condivisione del PAI con soggetto beneficiario </t>
    </r>
    <r>
      <rPr>
        <b/>
        <sz val="8"/>
        <color theme="8" tint="-0.249977111117893"/>
        <rFont val="Calibri"/>
        <family val="2"/>
        <scheme val="minor"/>
      </rPr>
      <t>e il famigliare/caregiver (se presente)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</si>
</sst>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h:mm;@"/>
    <numFmt numFmtId="165" formatCode="_-* #,##0_-;\-* #,##0_-;_-* &quot;-&quot;??_-;_-@_-"/>
    <numFmt numFmtId="166" formatCode="[h]:mm;@"/>
    <numFmt numFmtId="167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u/>
      <sz val="8"/>
      <color theme="4"/>
      <name val="Calibri"/>
      <family val="2"/>
      <scheme val="minor"/>
    </font>
    <font>
      <b/>
      <sz val="7"/>
      <color theme="4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u/>
      <sz val="8"/>
      <color theme="5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38">
    <xf numFmtId="0" fontId="0" fillId="0" borderId="0" xfId="0"/>
    <xf numFmtId="0" fontId="2" fillId="0" borderId="6" xfId="3" applyFont="1" applyFill="1" applyBorder="1" applyAlignment="1">
      <alignment wrapText="1"/>
    </xf>
    <xf numFmtId="0" fontId="2" fillId="0" borderId="7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5" fontId="4" fillId="2" borderId="1" xfId="1" applyNumberFormat="1" applyFont="1" applyFill="1" applyBorder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vertical="center"/>
      <protection hidden="1"/>
    </xf>
    <xf numFmtId="165" fontId="14" fillId="2" borderId="1" xfId="1" applyNumberFormat="1" applyFont="1" applyFill="1" applyBorder="1" applyAlignment="1" applyProtection="1">
      <alignment vertical="center"/>
      <protection locked="0" hidden="1"/>
    </xf>
    <xf numFmtId="0" fontId="16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3" applyFont="1" applyFill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6" xfId="0" applyBorder="1"/>
    <xf numFmtId="0" fontId="2" fillId="0" borderId="9" xfId="3" applyFont="1" applyFill="1" applyBorder="1" applyAlignment="1">
      <alignment wrapText="1"/>
    </xf>
    <xf numFmtId="49" fontId="0" fillId="0" borderId="0" xfId="0" applyNumberFormat="1" applyAlignment="1"/>
    <xf numFmtId="0" fontId="9" fillId="4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center" wrapText="1"/>
    </xf>
    <xf numFmtId="167" fontId="4" fillId="2" borderId="1" xfId="1" applyNumberFormat="1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4" borderId="0" xfId="0" applyFont="1" applyFill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167" fontId="6" fillId="4" borderId="1" xfId="1" applyNumberFormat="1" applyFont="1" applyFill="1" applyBorder="1" applyAlignment="1" applyProtection="1">
      <alignment horizontal="center" vertical="center"/>
      <protection hidden="1"/>
    </xf>
    <xf numFmtId="165" fontId="4" fillId="4" borderId="1" xfId="1" applyNumberFormat="1" applyFont="1" applyFill="1" applyBorder="1" applyAlignment="1" applyProtection="1">
      <alignment horizontal="center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166" fontId="4" fillId="2" borderId="1" xfId="1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67" fontId="4" fillId="2" borderId="1" xfId="1" applyNumberFormat="1" applyFont="1" applyFill="1" applyBorder="1" applyAlignment="1" applyProtection="1">
      <alignment horizontal="center" vertical="center"/>
      <protection locked="0" hidden="1"/>
    </xf>
    <xf numFmtId="167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4" fillId="2" borderId="2" xfId="1" applyNumberFormat="1" applyFont="1" applyFill="1" applyBorder="1" applyAlignment="1" applyProtection="1">
      <alignment horizontal="center" vertical="center"/>
      <protection locked="0" hidden="1"/>
    </xf>
    <xf numFmtId="166" fontId="4" fillId="2" borderId="4" xfId="1" applyNumberFormat="1" applyFont="1" applyFill="1" applyBorder="1" applyAlignment="1" applyProtection="1">
      <alignment horizontal="center" vertical="center"/>
      <protection locked="0" hidden="1"/>
    </xf>
    <xf numFmtId="166" fontId="4" fillId="2" borderId="3" xfId="1" applyNumberFormat="1" applyFont="1" applyFill="1" applyBorder="1" applyAlignment="1" applyProtection="1">
      <alignment horizontal="center" vertical="center"/>
      <protection locked="0"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vertical="center"/>
      <protection hidden="1"/>
    </xf>
    <xf numFmtId="0" fontId="0" fillId="0" borderId="0" xfId="0" applyFill="1" applyAlignment="1">
      <alignment vertical="center"/>
    </xf>
    <xf numFmtId="3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3" fontId="6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6" fillId="2" borderId="2" xfId="2" applyNumberFormat="1" applyFont="1" applyFill="1" applyBorder="1" applyAlignment="1" applyProtection="1">
      <alignment horizontal="center" vertical="center" wrapText="1"/>
      <protection hidden="1"/>
    </xf>
    <xf numFmtId="3" fontId="6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165" fontId="6" fillId="4" borderId="1" xfId="1" applyNumberFormat="1" applyFont="1" applyFill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14" fontId="4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4" fillId="2" borderId="1" xfId="1" applyNumberFormat="1" applyFont="1" applyFill="1" applyBorder="1" applyAlignment="1" applyProtection="1">
      <alignment horizontal="center" vertical="center"/>
      <protection locked="0" hidden="1"/>
    </xf>
    <xf numFmtId="10" fontId="6" fillId="2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 hidden="1"/>
    </xf>
    <xf numFmtId="0" fontId="16" fillId="2" borderId="3" xfId="0" applyFont="1" applyFill="1" applyBorder="1" applyAlignment="1" applyProtection="1">
      <alignment horizontal="center" vertical="center" wrapText="1"/>
      <protection locked="0" hidden="1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/>
      <protection locked="0" hidden="1"/>
    </xf>
    <xf numFmtId="165" fontId="4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10" fontId="4" fillId="2" borderId="1" xfId="2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justify" vertical="center"/>
      <protection hidden="1"/>
    </xf>
    <xf numFmtId="164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justify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3" xfId="0" applyFont="1" applyFill="1" applyBorder="1" applyAlignment="1" applyProtection="1">
      <alignment horizontal="center" vertical="center" wrapText="1"/>
      <protection locked="0"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19" fillId="4" borderId="2" xfId="0" applyFont="1" applyFill="1" applyBorder="1" applyAlignment="1" applyProtection="1">
      <alignment horizontal="center" vertical="center"/>
      <protection hidden="1"/>
    </xf>
    <xf numFmtId="0" fontId="19" fillId="4" borderId="4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37" fontId="4" fillId="2" borderId="1" xfId="0" applyNumberFormat="1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2" xfId="0" applyNumberFormat="1" applyFont="1" applyBorder="1" applyAlignment="1" applyProtection="1">
      <alignment horizontal="center" vertical="center" wrapText="1"/>
      <protection hidden="1"/>
    </xf>
    <xf numFmtId="49" fontId="9" fillId="0" borderId="4" xfId="0" applyNumberFormat="1" applyFont="1" applyBorder="1" applyAlignment="1" applyProtection="1">
      <alignment horizontal="center" vertical="center" wrapText="1"/>
      <protection hidden="1"/>
    </xf>
    <xf numFmtId="49" fontId="9" fillId="0" borderId="3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</cellXfs>
  <cellStyles count="4">
    <cellStyle name="Migliaia" xfId="1" builtinId="3"/>
    <cellStyle name="Normale" xfId="0" builtinId="0"/>
    <cellStyle name="Normale_MENU" xfId="3"/>
    <cellStyle name="Percentuale" xfId="2" builtinId="5"/>
  </cellStyles>
  <dxfs count="13"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8:A36" totalsRowShown="0" headerRowDxfId="5" headerRowBorderDxfId="4" tableBorderDxfId="3">
  <autoFilter ref="A8:A36"/>
  <sortState ref="A9:A36">
    <sortCondition ref="A9:A36"/>
  </sortState>
  <tableColumns count="1">
    <tableColumn id="1" name="FIGURA PROFESSIONALE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Tabella14" displayName="Tabella14" ref="A39:A57" totalsRowShown="0" headerRowDxfId="2" headerRowBorderDxfId="1" tableBorderDxfId="0">
  <autoFilter ref="A39:A57"/>
  <sortState ref="A40:A57">
    <sortCondition ref="A40:A57"/>
  </sortState>
  <tableColumns count="1">
    <tableColumn id="1" name="QUALIFICA OPERATORI 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X194"/>
  <sheetViews>
    <sheetView showGridLines="0" tabSelected="1" topLeftCell="A82" zoomScale="140" zoomScaleNormal="140" zoomScaleSheetLayoutView="150" workbookViewId="0">
      <selection activeCell="P196" sqref="P196"/>
    </sheetView>
  </sheetViews>
  <sheetFormatPr defaultRowHeight="12.75" x14ac:dyDescent="0.25"/>
  <cols>
    <col min="1" max="5" width="4.7109375" style="5" customWidth="1"/>
    <col min="6" max="6" width="5.42578125" style="5" customWidth="1"/>
    <col min="7" max="20" width="4.7109375" style="5" customWidth="1"/>
    <col min="21" max="16384" width="9.140625" style="4"/>
  </cols>
  <sheetData>
    <row r="1" spans="1:2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1" ht="21.75" customHeight="1" x14ac:dyDescent="0.25">
      <c r="A4" s="75" t="s">
        <v>170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  <c r="R4" s="115"/>
      <c r="S4" s="115"/>
      <c r="T4" s="115"/>
    </row>
    <row r="6" spans="1:21" ht="23.25" customHeight="1" x14ac:dyDescent="0.25">
      <c r="A6" s="117" t="s">
        <v>164</v>
      </c>
      <c r="B6" s="117"/>
      <c r="C6" s="117"/>
      <c r="D6" s="117"/>
      <c r="E6" s="88"/>
      <c r="F6" s="88"/>
      <c r="G6" s="88"/>
      <c r="I6" s="75" t="s">
        <v>134</v>
      </c>
      <c r="J6" s="75"/>
      <c r="K6" s="75"/>
      <c r="L6" s="113"/>
      <c r="M6" s="113"/>
      <c r="N6" s="113"/>
    </row>
    <row r="8" spans="1:21" ht="30" customHeight="1" x14ac:dyDescent="0.25">
      <c r="A8" s="75" t="s">
        <v>0</v>
      </c>
      <c r="B8" s="75"/>
      <c r="C8" s="75"/>
      <c r="D8" s="75"/>
      <c r="E8" s="75"/>
      <c r="F8" s="75"/>
      <c r="G8" s="75"/>
      <c r="H8" s="75"/>
      <c r="I8" s="75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10" spans="1:21" ht="28.5" customHeight="1" x14ac:dyDescent="0.25">
      <c r="A10" s="114" t="s">
        <v>1</v>
      </c>
      <c r="B10" s="114"/>
      <c r="C10" s="114"/>
      <c r="D10" s="111"/>
      <c r="E10" s="111"/>
      <c r="F10" s="111"/>
      <c r="G10" s="111"/>
      <c r="H10" s="111"/>
      <c r="I10" s="111"/>
      <c r="J10" s="111"/>
      <c r="K10" s="111"/>
      <c r="M10" s="75" t="s">
        <v>2</v>
      </c>
      <c r="N10" s="75"/>
      <c r="O10" s="75"/>
      <c r="P10" s="75"/>
      <c r="Q10" s="75"/>
      <c r="R10" s="116"/>
      <c r="S10" s="116"/>
      <c r="T10" s="116"/>
    </row>
    <row r="12" spans="1:21" ht="27.75" customHeight="1" x14ac:dyDescent="0.25">
      <c r="A12" s="107" t="s">
        <v>144</v>
      </c>
      <c r="B12" s="108"/>
      <c r="C12" s="108"/>
      <c r="D12" s="109"/>
      <c r="E12" s="132"/>
      <c r="F12" s="132"/>
      <c r="H12" s="134" t="s">
        <v>145</v>
      </c>
      <c r="I12" s="135"/>
      <c r="J12" s="136"/>
      <c r="K12" s="133"/>
      <c r="L12" s="133"/>
      <c r="M12" s="6"/>
      <c r="N12" s="60" t="s">
        <v>98</v>
      </c>
      <c r="O12" s="61"/>
      <c r="P12" s="61"/>
      <c r="Q12" s="61"/>
      <c r="R12" s="62"/>
      <c r="S12" s="133"/>
      <c r="T12" s="133"/>
      <c r="U12" s="47"/>
    </row>
    <row r="14" spans="1:21" ht="28.5" customHeight="1" x14ac:dyDescent="0.25">
      <c r="A14" s="75" t="s">
        <v>3</v>
      </c>
      <c r="B14" s="75"/>
      <c r="C14" s="75"/>
      <c r="D14" s="111"/>
      <c r="E14" s="111"/>
      <c r="F14" s="111"/>
      <c r="G14" s="111"/>
      <c r="H14" s="111"/>
      <c r="I14" s="111"/>
      <c r="J14" s="111"/>
      <c r="K14" s="111"/>
      <c r="L14" s="111"/>
      <c r="N14" s="81" t="s">
        <v>4</v>
      </c>
      <c r="O14" s="82"/>
      <c r="P14" s="82"/>
      <c r="Q14" s="83"/>
      <c r="R14" s="116"/>
      <c r="S14" s="116"/>
      <c r="T14" s="116"/>
    </row>
    <row r="16" spans="1:21" ht="28.5" customHeight="1" x14ac:dyDescent="0.25">
      <c r="A16" s="81" t="s">
        <v>5</v>
      </c>
      <c r="B16" s="82"/>
      <c r="C16" s="83"/>
      <c r="D16" s="111"/>
      <c r="E16" s="111"/>
      <c r="F16" s="111"/>
      <c r="G16" s="111"/>
      <c r="H16" s="111"/>
      <c r="I16" s="111"/>
      <c r="J16" s="111"/>
      <c r="L16" s="81" t="s">
        <v>6</v>
      </c>
      <c r="M16" s="82"/>
      <c r="N16" s="83"/>
      <c r="O16" s="84"/>
      <c r="P16" s="85"/>
      <c r="Q16" s="85"/>
      <c r="R16" s="85"/>
      <c r="S16" s="85"/>
      <c r="T16" s="86"/>
    </row>
    <row r="17" spans="1:20" ht="7.5" customHeight="1" x14ac:dyDescent="0.25"/>
    <row r="18" spans="1:20" x14ac:dyDescent="0.25">
      <c r="A18" s="11" t="s">
        <v>7</v>
      </c>
    </row>
    <row r="19" spans="1:20" ht="2.25" customHeight="1" x14ac:dyDescent="0.25"/>
    <row r="20" spans="1:20" ht="28.5" customHeight="1" x14ac:dyDescent="0.25">
      <c r="A20" s="67" t="s">
        <v>8</v>
      </c>
      <c r="B20" s="77"/>
      <c r="C20" s="68"/>
      <c r="D20" s="111"/>
      <c r="E20" s="111"/>
      <c r="F20" s="111"/>
      <c r="G20" s="111"/>
      <c r="H20" s="111"/>
      <c r="I20" s="111"/>
      <c r="J20" s="111"/>
      <c r="L20" s="67" t="s">
        <v>9</v>
      </c>
      <c r="M20" s="77"/>
      <c r="N20" s="68"/>
      <c r="O20" s="84"/>
      <c r="P20" s="85"/>
      <c r="Q20" s="85"/>
      <c r="R20" s="85"/>
      <c r="S20" s="85"/>
      <c r="T20" s="86"/>
    </row>
    <row r="22" spans="1:20" ht="28.5" customHeight="1" x14ac:dyDescent="0.25">
      <c r="A22" s="67" t="s">
        <v>10</v>
      </c>
      <c r="B22" s="77"/>
      <c r="C22" s="68"/>
      <c r="D22" s="87"/>
      <c r="E22" s="87"/>
      <c r="F22" s="87"/>
      <c r="G22" s="87"/>
      <c r="I22" s="67" t="s">
        <v>11</v>
      </c>
      <c r="J22" s="77"/>
      <c r="K22" s="68"/>
      <c r="L22" s="111"/>
      <c r="M22" s="111"/>
      <c r="N22" s="111"/>
      <c r="O22" s="111"/>
      <c r="P22" s="111"/>
      <c r="Q22" s="111"/>
      <c r="R22" s="111"/>
      <c r="S22" s="111"/>
      <c r="T22" s="111"/>
    </row>
    <row r="24" spans="1:20" ht="28.5" customHeight="1" x14ac:dyDescent="0.25">
      <c r="A24" s="81" t="s">
        <v>12</v>
      </c>
      <c r="B24" s="82"/>
      <c r="C24" s="83"/>
      <c r="D24" s="111"/>
      <c r="E24" s="111"/>
      <c r="F24" s="111"/>
      <c r="G24" s="111"/>
      <c r="H24" s="111"/>
      <c r="I24" s="111"/>
      <c r="J24" s="111"/>
      <c r="L24" s="81" t="s">
        <v>13</v>
      </c>
      <c r="M24" s="82"/>
      <c r="N24" s="83"/>
      <c r="O24" s="84"/>
      <c r="P24" s="85"/>
      <c r="Q24" s="85"/>
      <c r="R24" s="85"/>
      <c r="S24" s="85"/>
      <c r="T24" s="86"/>
    </row>
    <row r="26" spans="1:20" ht="28.5" customHeight="1" x14ac:dyDescent="0.25">
      <c r="A26" s="81" t="s">
        <v>14</v>
      </c>
      <c r="B26" s="82"/>
      <c r="C26" s="83"/>
      <c r="D26" s="87"/>
      <c r="E26" s="87"/>
      <c r="F26" s="87"/>
      <c r="G26" s="87"/>
      <c r="I26" s="81" t="s">
        <v>15</v>
      </c>
      <c r="J26" s="82"/>
      <c r="K26" s="83"/>
      <c r="L26" s="111"/>
      <c r="M26" s="111"/>
      <c r="N26" s="111"/>
      <c r="O26" s="111"/>
      <c r="P26" s="111"/>
      <c r="Q26" s="111"/>
      <c r="R26" s="111"/>
      <c r="S26" s="111"/>
      <c r="T26" s="111"/>
    </row>
    <row r="28" spans="1:20" ht="28.5" customHeight="1" x14ac:dyDescent="0.25">
      <c r="A28" s="81" t="s">
        <v>16</v>
      </c>
      <c r="B28" s="82"/>
      <c r="C28" s="83"/>
      <c r="D28" s="111"/>
      <c r="E28" s="111"/>
      <c r="F28" s="111"/>
      <c r="G28" s="111"/>
      <c r="H28" s="111"/>
      <c r="I28" s="111"/>
      <c r="J28" s="111"/>
      <c r="L28" s="81" t="s">
        <v>17</v>
      </c>
      <c r="M28" s="82"/>
      <c r="N28" s="83"/>
      <c r="O28" s="84"/>
      <c r="P28" s="85"/>
      <c r="Q28" s="85"/>
      <c r="R28" s="85"/>
      <c r="S28" s="85"/>
      <c r="T28" s="86"/>
    </row>
    <row r="30" spans="1:20" ht="28.5" customHeight="1" x14ac:dyDescent="0.25">
      <c r="A30" s="81" t="s">
        <v>18</v>
      </c>
      <c r="B30" s="82"/>
      <c r="C30" s="83"/>
      <c r="D30" s="87"/>
      <c r="E30" s="87"/>
      <c r="F30" s="87"/>
      <c r="G30" s="87"/>
      <c r="I30" s="81" t="s">
        <v>19</v>
      </c>
      <c r="J30" s="82"/>
      <c r="K30" s="83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ht="9" customHeight="1" x14ac:dyDescent="0.25"/>
    <row r="32" spans="1:20" x14ac:dyDescent="0.25">
      <c r="A32" s="11" t="s">
        <v>20</v>
      </c>
    </row>
    <row r="33" spans="1:20" ht="2.25" customHeight="1" x14ac:dyDescent="0.25"/>
    <row r="34" spans="1:20" ht="28.5" customHeight="1" x14ac:dyDescent="0.25">
      <c r="A34" s="81" t="s">
        <v>21</v>
      </c>
      <c r="B34" s="82"/>
      <c r="C34" s="83"/>
      <c r="D34" s="111"/>
      <c r="E34" s="111"/>
      <c r="F34" s="111"/>
      <c r="G34" s="111"/>
      <c r="H34" s="111"/>
      <c r="I34" s="111"/>
      <c r="J34" s="111"/>
      <c r="L34" s="81" t="s">
        <v>22</v>
      </c>
      <c r="M34" s="82"/>
      <c r="N34" s="83"/>
      <c r="O34" s="111"/>
      <c r="P34" s="111"/>
      <c r="Q34" s="111"/>
      <c r="R34" s="111"/>
      <c r="S34" s="111"/>
      <c r="T34" s="111"/>
    </row>
    <row r="36" spans="1:20" ht="28.5" customHeight="1" x14ac:dyDescent="0.25">
      <c r="A36" s="81" t="s">
        <v>23</v>
      </c>
      <c r="B36" s="82"/>
      <c r="C36" s="83"/>
      <c r="D36" s="87"/>
      <c r="E36" s="87"/>
      <c r="F36" s="87"/>
      <c r="G36" s="87"/>
      <c r="I36" s="81" t="s">
        <v>24</v>
      </c>
      <c r="J36" s="82"/>
      <c r="K36" s="83"/>
      <c r="L36" s="111"/>
      <c r="M36" s="111"/>
      <c r="N36" s="111"/>
      <c r="O36" s="111"/>
      <c r="P36" s="111"/>
      <c r="Q36" s="111"/>
      <c r="R36" s="111"/>
      <c r="S36" s="111"/>
      <c r="T36" s="111"/>
    </row>
    <row r="38" spans="1:20" ht="28.5" customHeight="1" x14ac:dyDescent="0.25">
      <c r="A38" s="81" t="s">
        <v>25</v>
      </c>
      <c r="B38" s="82"/>
      <c r="C38" s="82"/>
      <c r="D38" s="82"/>
      <c r="E38" s="82"/>
      <c r="F38" s="82"/>
      <c r="G38" s="17"/>
      <c r="I38" s="13" t="s">
        <v>27</v>
      </c>
    </row>
    <row r="40" spans="1:20" ht="28.5" customHeight="1" x14ac:dyDescent="0.25">
      <c r="A40" s="75" t="s">
        <v>28</v>
      </c>
      <c r="B40" s="75"/>
      <c r="C40" s="111"/>
      <c r="D40" s="111"/>
      <c r="E40" s="111"/>
      <c r="F40" s="19"/>
      <c r="G40" s="75" t="s">
        <v>29</v>
      </c>
      <c r="H40" s="75"/>
      <c r="I40" s="111"/>
      <c r="J40" s="111"/>
      <c r="K40" s="111"/>
      <c r="L40" s="111"/>
      <c r="M40" s="111"/>
      <c r="N40" s="111"/>
      <c r="O40" s="19"/>
      <c r="P40" s="81" t="s">
        <v>30</v>
      </c>
      <c r="Q40" s="83"/>
      <c r="R40" s="110"/>
      <c r="S40" s="110"/>
      <c r="T40" s="110"/>
    </row>
    <row r="42" spans="1:20" x14ac:dyDescent="0.25">
      <c r="A42" s="118" t="s">
        <v>171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</row>
    <row r="44" spans="1:20" ht="30" customHeight="1" x14ac:dyDescent="0.25">
      <c r="A44" s="114" t="s">
        <v>32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04"/>
      <c r="S44" s="105"/>
      <c r="T44" s="106"/>
    </row>
    <row r="45" spans="1:20" ht="6" customHeight="1" x14ac:dyDescent="0.25"/>
    <row r="46" spans="1:20" ht="16.5" customHeight="1" x14ac:dyDescent="0.25">
      <c r="A46" s="11" t="s">
        <v>172</v>
      </c>
    </row>
    <row r="47" spans="1:20" ht="18.75" customHeight="1" x14ac:dyDescent="0.25"/>
    <row r="48" spans="1:20" ht="14.25" customHeight="1" x14ac:dyDescent="0.25">
      <c r="A48" s="12" t="s">
        <v>99</v>
      </c>
    </row>
    <row r="49" spans="1:20" ht="30" customHeight="1" x14ac:dyDescent="0.25">
      <c r="A49" s="75" t="s">
        <v>173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87"/>
      <c r="T49" s="87"/>
    </row>
    <row r="50" spans="1:20" ht="19.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4"/>
      <c r="T50" s="4"/>
    </row>
    <row r="51" spans="1:20" ht="26.25" customHeight="1" x14ac:dyDescent="0.25">
      <c r="A51" s="75" t="s">
        <v>174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87"/>
      <c r="T51" s="87"/>
    </row>
    <row r="53" spans="1:20" ht="36.75" customHeight="1" x14ac:dyDescent="0.25">
      <c r="A53" s="81" t="s">
        <v>100</v>
      </c>
      <c r="B53" s="82"/>
      <c r="C53" s="82"/>
      <c r="D53" s="83"/>
      <c r="E53" s="84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6"/>
    </row>
    <row r="54" spans="1:20" ht="8.25" customHeight="1" x14ac:dyDescent="0.25"/>
    <row r="55" spans="1:20" ht="14.25" customHeight="1" x14ac:dyDescent="0.25">
      <c r="A55" s="12" t="s">
        <v>208</v>
      </c>
      <c r="F55" s="12"/>
    </row>
    <row r="56" spans="1:20" ht="30" customHeight="1" x14ac:dyDescent="0.25">
      <c r="A56" s="67" t="s">
        <v>207</v>
      </c>
      <c r="B56" s="77"/>
      <c r="C56" s="77"/>
      <c r="D56" s="18"/>
      <c r="F56" s="75" t="s">
        <v>209</v>
      </c>
      <c r="G56" s="75"/>
      <c r="H56" s="75"/>
      <c r="I56" s="75"/>
      <c r="J56" s="75"/>
      <c r="K56" s="75"/>
      <c r="L56" s="17"/>
      <c r="N56" s="81" t="s">
        <v>210</v>
      </c>
      <c r="O56" s="82"/>
      <c r="P56" s="82"/>
      <c r="Q56" s="82"/>
      <c r="R56" s="82"/>
      <c r="S56" s="83"/>
      <c r="T56" s="17"/>
    </row>
    <row r="57" spans="1:20" ht="13.5" customHeight="1" x14ac:dyDescent="0.25">
      <c r="A57" s="7"/>
    </row>
    <row r="58" spans="1:20" ht="32.25" customHeight="1" x14ac:dyDescent="0.25">
      <c r="A58" s="75" t="s">
        <v>211</v>
      </c>
      <c r="B58" s="75"/>
      <c r="C58" s="75"/>
      <c r="D58" s="75"/>
      <c r="E58" s="75"/>
      <c r="F58" s="87"/>
      <c r="G58" s="87"/>
      <c r="I58" s="75" t="s">
        <v>212</v>
      </c>
      <c r="J58" s="75"/>
      <c r="K58" s="75"/>
      <c r="L58" s="75"/>
      <c r="M58" s="75"/>
      <c r="N58" s="75"/>
      <c r="O58" s="75"/>
      <c r="P58" s="75"/>
      <c r="Q58" s="75"/>
      <c r="R58" s="75"/>
      <c r="S58" s="111"/>
      <c r="T58" s="111"/>
    </row>
    <row r="59" spans="1:20" ht="12" customHeight="1" x14ac:dyDescent="0.25"/>
    <row r="60" spans="1:20" ht="36.75" customHeight="1" x14ac:dyDescent="0.25">
      <c r="A60" s="107" t="s">
        <v>213</v>
      </c>
      <c r="B60" s="108"/>
      <c r="C60" s="108"/>
      <c r="D60" s="109"/>
      <c r="E60" s="84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</row>
    <row r="61" spans="1:20" ht="6.75" customHeight="1" x14ac:dyDescent="0.25"/>
    <row r="62" spans="1:20" ht="15.75" customHeight="1" x14ac:dyDescent="0.25">
      <c r="A62" s="12" t="s">
        <v>34</v>
      </c>
    </row>
    <row r="63" spans="1:20" ht="30" customHeight="1" x14ac:dyDescent="0.25">
      <c r="A63" s="114" t="s">
        <v>35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85"/>
      <c r="T63" s="86"/>
    </row>
    <row r="65" spans="1:24" x14ac:dyDescent="0.25">
      <c r="A65" s="14" t="s">
        <v>216</v>
      </c>
    </row>
    <row r="66" spans="1:24" ht="27.75" customHeight="1" x14ac:dyDescent="0.25">
      <c r="A66" s="81" t="s">
        <v>36</v>
      </c>
      <c r="B66" s="82"/>
      <c r="C66" s="17"/>
      <c r="E66" s="63" t="s">
        <v>37</v>
      </c>
      <c r="F66" s="122"/>
      <c r="G66" s="17"/>
      <c r="I66" s="63" t="s">
        <v>38</v>
      </c>
      <c r="J66" s="63"/>
      <c r="K66" s="63"/>
      <c r="L66" s="17"/>
      <c r="O66" s="81" t="s">
        <v>40</v>
      </c>
      <c r="P66" s="82"/>
      <c r="Q66" s="82"/>
      <c r="R66" s="82"/>
      <c r="S66" s="83"/>
      <c r="T66" s="17"/>
    </row>
    <row r="67" spans="1:24" ht="27.75" customHeight="1" x14ac:dyDescent="0.25">
      <c r="A67" s="81" t="s">
        <v>39</v>
      </c>
      <c r="B67" s="82"/>
      <c r="C67" s="17"/>
      <c r="E67" s="81" t="s">
        <v>214</v>
      </c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3"/>
      <c r="T67" s="17"/>
    </row>
    <row r="69" spans="1:24" x14ac:dyDescent="0.25">
      <c r="A69" s="14" t="s">
        <v>217</v>
      </c>
    </row>
    <row r="70" spans="1:24" ht="27.75" customHeight="1" x14ac:dyDescent="0.25">
      <c r="A70" s="107" t="s">
        <v>41</v>
      </c>
      <c r="B70" s="108"/>
      <c r="C70" s="17" t="s">
        <v>26</v>
      </c>
      <c r="E70" s="75" t="s">
        <v>42</v>
      </c>
      <c r="F70" s="75"/>
      <c r="G70" s="17" t="s">
        <v>26</v>
      </c>
    </row>
    <row r="71" spans="1:24" ht="33" customHeight="1" x14ac:dyDescent="0.25">
      <c r="A71" s="14" t="s">
        <v>133</v>
      </c>
    </row>
    <row r="72" spans="1:24" ht="27.75" customHeight="1" x14ac:dyDescent="0.25">
      <c r="A72" s="126" t="s">
        <v>43</v>
      </c>
      <c r="B72" s="127"/>
      <c r="C72" s="17" t="s">
        <v>26</v>
      </c>
      <c r="E72" s="75" t="s">
        <v>44</v>
      </c>
      <c r="F72" s="75"/>
      <c r="G72" s="17"/>
      <c r="I72" s="63" t="s">
        <v>123</v>
      </c>
      <c r="J72" s="63"/>
      <c r="K72" s="17"/>
      <c r="M72" s="81" t="s">
        <v>45</v>
      </c>
      <c r="N72" s="83"/>
      <c r="O72" s="17"/>
      <c r="Q72" s="33"/>
      <c r="R72" s="33"/>
      <c r="S72" s="33"/>
      <c r="T72" s="33"/>
      <c r="U72" s="33"/>
      <c r="V72" s="33"/>
      <c r="W72" s="33"/>
      <c r="X72" s="33"/>
    </row>
    <row r="74" spans="1:24" ht="20.25" customHeight="1" x14ac:dyDescent="0.25">
      <c r="A74" s="75" t="s">
        <v>142</v>
      </c>
      <c r="B74" s="75"/>
      <c r="C74" s="75"/>
      <c r="D74" s="75"/>
      <c r="E74" s="75"/>
      <c r="F74" s="75"/>
      <c r="G74" s="75"/>
      <c r="H74" s="75"/>
      <c r="I74" s="49" t="str">
        <f>IF(C70&lt;&gt;"",IF(AND(C70="SI",G70="SI",OR(C72="SI",G72="SI",K72="SI",O72="SI",)),"SI","NO"),"")</f>
        <v>SI</v>
      </c>
    </row>
    <row r="75" spans="1:24" x14ac:dyDescent="0.25">
      <c r="A75" s="11" t="s">
        <v>51</v>
      </c>
    </row>
    <row r="76" spans="1:24" ht="27.75" customHeight="1" x14ac:dyDescent="0.25">
      <c r="A76" s="75" t="s">
        <v>218</v>
      </c>
      <c r="B76" s="75"/>
      <c r="C76" s="75"/>
      <c r="D76" s="75"/>
      <c r="E76" s="75"/>
      <c r="F76" s="75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</row>
    <row r="78" spans="1:24" ht="36.75" customHeight="1" x14ac:dyDescent="0.25">
      <c r="A78" s="81" t="s">
        <v>55</v>
      </c>
      <c r="B78" s="82"/>
      <c r="C78" s="82"/>
      <c r="D78" s="83"/>
      <c r="E78" s="84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6"/>
    </row>
    <row r="80" spans="1:24" ht="33" customHeight="1" x14ac:dyDescent="0.25">
      <c r="A80" s="15" t="s">
        <v>56</v>
      </c>
    </row>
    <row r="81" spans="1:21" ht="20.25" customHeight="1" x14ac:dyDescent="0.25">
      <c r="A81" s="128" t="s">
        <v>57</v>
      </c>
      <c r="B81" s="128"/>
      <c r="C81" s="128"/>
      <c r="D81" s="129" t="s">
        <v>58</v>
      </c>
      <c r="E81" s="129"/>
      <c r="F81" s="129"/>
      <c r="G81" s="129" t="s">
        <v>116</v>
      </c>
      <c r="H81" s="129"/>
      <c r="I81" s="129"/>
      <c r="J81" s="123" t="s">
        <v>59</v>
      </c>
      <c r="K81" s="125"/>
      <c r="L81" s="124"/>
      <c r="M81" s="123" t="s">
        <v>36</v>
      </c>
      <c r="N81" s="125"/>
      <c r="O81" s="125"/>
      <c r="P81" s="125"/>
      <c r="Q81" s="125"/>
      <c r="R81" s="124"/>
      <c r="S81" s="123" t="s">
        <v>60</v>
      </c>
      <c r="T81" s="124"/>
    </row>
    <row r="82" spans="1:21" ht="29.25" customHeight="1" x14ac:dyDescent="0.25">
      <c r="A82" s="119"/>
      <c r="B82" s="120"/>
      <c r="C82" s="120"/>
      <c r="D82" s="119"/>
      <c r="E82" s="120"/>
      <c r="F82" s="120"/>
      <c r="G82" s="78"/>
      <c r="H82" s="79"/>
      <c r="I82" s="79"/>
      <c r="J82" s="78"/>
      <c r="K82" s="79"/>
      <c r="L82" s="79"/>
      <c r="M82" s="119"/>
      <c r="N82" s="120"/>
      <c r="O82" s="120"/>
      <c r="P82" s="120"/>
      <c r="Q82" s="120"/>
      <c r="R82" s="121"/>
      <c r="S82" s="87"/>
      <c r="T82" s="87"/>
    </row>
    <row r="83" spans="1:21" ht="29.25" customHeight="1" x14ac:dyDescent="0.25">
      <c r="A83" s="119"/>
      <c r="B83" s="120"/>
      <c r="C83" s="120"/>
      <c r="D83" s="119"/>
      <c r="E83" s="120"/>
      <c r="F83" s="120"/>
      <c r="G83" s="78"/>
      <c r="H83" s="79"/>
      <c r="I83" s="79"/>
      <c r="J83" s="78"/>
      <c r="K83" s="79"/>
      <c r="L83" s="79"/>
      <c r="M83" s="119"/>
      <c r="N83" s="120"/>
      <c r="O83" s="120"/>
      <c r="P83" s="120"/>
      <c r="Q83" s="120"/>
      <c r="R83" s="121"/>
      <c r="S83" s="87"/>
      <c r="T83" s="87"/>
    </row>
    <row r="84" spans="1:21" ht="29.25" customHeight="1" x14ac:dyDescent="0.25">
      <c r="A84" s="119"/>
      <c r="B84" s="120"/>
      <c r="C84" s="120"/>
      <c r="D84" s="119"/>
      <c r="E84" s="120"/>
      <c r="F84" s="120"/>
      <c r="G84" s="78"/>
      <c r="H84" s="79"/>
      <c r="I84" s="79"/>
      <c r="J84" s="78"/>
      <c r="K84" s="79"/>
      <c r="L84" s="79"/>
      <c r="M84" s="119"/>
      <c r="N84" s="120"/>
      <c r="O84" s="120"/>
      <c r="P84" s="120"/>
      <c r="Q84" s="120"/>
      <c r="R84" s="121"/>
      <c r="S84" s="87"/>
      <c r="T84" s="87"/>
    </row>
    <row r="85" spans="1:21" ht="29.25" customHeight="1" x14ac:dyDescent="0.25">
      <c r="A85" s="119"/>
      <c r="B85" s="120"/>
      <c r="C85" s="120"/>
      <c r="D85" s="119"/>
      <c r="E85" s="120"/>
      <c r="F85" s="120"/>
      <c r="G85" s="78"/>
      <c r="H85" s="79"/>
      <c r="I85" s="79"/>
      <c r="J85" s="78"/>
      <c r="K85" s="79"/>
      <c r="L85" s="79"/>
      <c r="M85" s="119"/>
      <c r="N85" s="120"/>
      <c r="O85" s="120"/>
      <c r="P85" s="120"/>
      <c r="Q85" s="120"/>
      <c r="R85" s="121"/>
      <c r="S85" s="87"/>
      <c r="T85" s="87"/>
    </row>
    <row r="86" spans="1:21" ht="29.25" customHeight="1" x14ac:dyDescent="0.25">
      <c r="A86" s="119"/>
      <c r="B86" s="120"/>
      <c r="C86" s="120"/>
      <c r="D86" s="119"/>
      <c r="E86" s="120"/>
      <c r="F86" s="120"/>
      <c r="G86" s="78"/>
      <c r="H86" s="79"/>
      <c r="I86" s="79"/>
      <c r="J86" s="78"/>
      <c r="K86" s="79"/>
      <c r="L86" s="79"/>
      <c r="M86" s="119"/>
      <c r="N86" s="120"/>
      <c r="O86" s="120"/>
      <c r="P86" s="120"/>
      <c r="Q86" s="120"/>
      <c r="R86" s="121"/>
      <c r="S86" s="87"/>
      <c r="T86" s="87"/>
    </row>
    <row r="87" spans="1:21" ht="29.25" customHeight="1" x14ac:dyDescent="0.25">
      <c r="A87" s="119"/>
      <c r="B87" s="120"/>
      <c r="C87" s="120"/>
      <c r="D87" s="119"/>
      <c r="E87" s="120"/>
      <c r="F87" s="120"/>
      <c r="G87" s="78"/>
      <c r="H87" s="79"/>
      <c r="I87" s="79"/>
      <c r="J87" s="78"/>
      <c r="K87" s="79"/>
      <c r="L87" s="79"/>
      <c r="M87" s="119"/>
      <c r="N87" s="120"/>
      <c r="O87" s="120"/>
      <c r="P87" s="120"/>
      <c r="Q87" s="120"/>
      <c r="R87" s="121"/>
      <c r="S87" s="87"/>
      <c r="T87" s="87"/>
    </row>
    <row r="88" spans="1:21" ht="29.25" customHeight="1" x14ac:dyDescent="0.25">
      <c r="A88" s="119"/>
      <c r="B88" s="120"/>
      <c r="C88" s="120"/>
      <c r="D88" s="119"/>
      <c r="E88" s="120"/>
      <c r="F88" s="120"/>
      <c r="G88" s="78"/>
      <c r="H88" s="79"/>
      <c r="I88" s="79"/>
      <c r="J88" s="78"/>
      <c r="K88" s="79"/>
      <c r="L88" s="79"/>
      <c r="M88" s="119"/>
      <c r="N88" s="120"/>
      <c r="O88" s="120"/>
      <c r="P88" s="120"/>
      <c r="Q88" s="120"/>
      <c r="R88" s="121"/>
      <c r="S88" s="87"/>
      <c r="T88" s="87"/>
    </row>
    <row r="90" spans="1:21" ht="36.75" customHeight="1" x14ac:dyDescent="0.25">
      <c r="A90" s="107" t="s">
        <v>79</v>
      </c>
      <c r="B90" s="108"/>
      <c r="C90" s="108"/>
      <c r="D90" s="109"/>
      <c r="E90" s="84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6"/>
    </row>
    <row r="91" spans="1:21" ht="17.25" customHeight="1" x14ac:dyDescent="0.25"/>
    <row r="92" spans="1:21" ht="23.25" customHeight="1" x14ac:dyDescent="0.25">
      <c r="A92" s="40" t="s">
        <v>157</v>
      </c>
      <c r="B92" s="40"/>
      <c r="C92" s="40"/>
      <c r="D92" s="40"/>
      <c r="E92" s="40"/>
      <c r="F92" s="41"/>
      <c r="G92" s="41"/>
      <c r="H92" s="41"/>
      <c r="I92" s="41"/>
      <c r="J92" s="41"/>
      <c r="K92" s="40"/>
      <c r="L92" s="40"/>
      <c r="M92" s="42"/>
      <c r="N92" s="42"/>
      <c r="O92" s="42"/>
      <c r="P92" s="42"/>
      <c r="Q92" s="42"/>
      <c r="R92" s="42"/>
      <c r="S92" s="42"/>
      <c r="T92" s="42"/>
      <c r="U92" s="43"/>
    </row>
    <row r="93" spans="1:21" ht="26.25" customHeight="1" x14ac:dyDescent="0.25">
      <c r="A93" s="52" t="s">
        <v>80</v>
      </c>
      <c r="B93" s="52"/>
      <c r="C93" s="52"/>
      <c r="D93" s="52"/>
      <c r="E93" s="88"/>
      <c r="F93" s="88"/>
      <c r="G93" s="42"/>
      <c r="H93" s="52" t="s">
        <v>169</v>
      </c>
      <c r="I93" s="52"/>
      <c r="J93" s="52"/>
      <c r="K93" s="52"/>
      <c r="L93" s="97"/>
      <c r="M93" s="98"/>
      <c r="N93" s="42"/>
      <c r="O93" s="60" t="s">
        <v>122</v>
      </c>
      <c r="P93" s="61"/>
      <c r="Q93" s="61"/>
      <c r="R93" s="61"/>
      <c r="S93" s="62"/>
      <c r="T93" s="50" t="str">
        <f>IF(AND(E93&lt;&gt;"",L93&lt;&gt;""),IF((L93-E93+1)&gt;0,L93-E93+1,"Verificare date"),"")</f>
        <v/>
      </c>
      <c r="U93" s="43"/>
    </row>
    <row r="94" spans="1:21" ht="6" customHeight="1" x14ac:dyDescent="0.25">
      <c r="A94" s="7"/>
      <c r="U94" s="38"/>
    </row>
    <row r="95" spans="1:21" ht="26.25" customHeight="1" x14ac:dyDescent="0.25">
      <c r="A95" s="75" t="s">
        <v>192</v>
      </c>
      <c r="B95" s="75"/>
      <c r="C95" s="75"/>
      <c r="D95" s="75"/>
      <c r="E95" s="36"/>
      <c r="H95" s="63" t="s">
        <v>118</v>
      </c>
      <c r="I95" s="63"/>
      <c r="J95" s="63"/>
      <c r="K95" s="76">
        <v>200</v>
      </c>
      <c r="L95" s="76"/>
      <c r="O95" s="67" t="s">
        <v>188</v>
      </c>
      <c r="P95" s="77"/>
      <c r="Q95" s="77"/>
      <c r="R95" s="77"/>
      <c r="S95" s="68"/>
      <c r="T95" s="37"/>
      <c r="U95" s="47" t="str">
        <f>IF($T$93&lt;&gt;"",IF(E95*$T$93&gt;=T95,"","VERIFICARE DATI INSERITI"),"")</f>
        <v/>
      </c>
    </row>
    <row r="96" spans="1:21" ht="6" customHeight="1" x14ac:dyDescent="0.25">
      <c r="A96" s="7"/>
      <c r="U96" s="38"/>
    </row>
    <row r="97" spans="1:21" ht="26.25" customHeight="1" x14ac:dyDescent="0.25">
      <c r="A97" s="75" t="s">
        <v>187</v>
      </c>
      <c r="B97" s="75"/>
      <c r="C97" s="75"/>
      <c r="D97" s="75"/>
      <c r="E97" s="36"/>
      <c r="H97" s="63" t="s">
        <v>118</v>
      </c>
      <c r="I97" s="63"/>
      <c r="J97" s="63"/>
      <c r="K97" s="76">
        <v>300</v>
      </c>
      <c r="L97" s="76"/>
      <c r="O97" s="67" t="s">
        <v>190</v>
      </c>
      <c r="P97" s="77"/>
      <c r="Q97" s="77"/>
      <c r="R97" s="77"/>
      <c r="S97" s="68"/>
      <c r="T97" s="37"/>
      <c r="U97" s="47" t="str">
        <f>IF($T$93&lt;&gt;"",IF(E97*$T$93&gt;=T97,"","VERIFICARE DATI INSERITI"),"")</f>
        <v/>
      </c>
    </row>
    <row r="98" spans="1:21" ht="6" customHeight="1" x14ac:dyDescent="0.25">
      <c r="A98" s="7"/>
      <c r="U98" s="38"/>
    </row>
    <row r="99" spans="1:21" ht="26.25" customHeight="1" x14ac:dyDescent="0.25">
      <c r="A99" s="75" t="s">
        <v>189</v>
      </c>
      <c r="B99" s="75"/>
      <c r="C99" s="75"/>
      <c r="D99" s="75"/>
      <c r="E99" s="36"/>
      <c r="H99" s="63" t="s">
        <v>118</v>
      </c>
      <c r="I99" s="63"/>
      <c r="J99" s="63"/>
      <c r="K99" s="76">
        <v>400</v>
      </c>
      <c r="L99" s="76"/>
      <c r="O99" s="67" t="s">
        <v>190</v>
      </c>
      <c r="P99" s="77"/>
      <c r="Q99" s="77"/>
      <c r="R99" s="77"/>
      <c r="S99" s="68"/>
      <c r="T99" s="37"/>
      <c r="U99" s="47" t="str">
        <f>IF($T$93&lt;&gt;"",IF(E99*$T$93&gt;=T99,"","VERIFICARE DATI INSERITI"),"")</f>
        <v/>
      </c>
    </row>
    <row r="100" spans="1:21" ht="6" customHeight="1" x14ac:dyDescent="0.25">
      <c r="A100" s="7"/>
      <c r="U100" s="38"/>
    </row>
    <row r="101" spans="1:21" ht="26.25" customHeight="1" x14ac:dyDescent="0.25">
      <c r="A101" s="63" t="s">
        <v>191</v>
      </c>
      <c r="B101" s="63"/>
      <c r="C101" s="63"/>
      <c r="D101" s="63"/>
      <c r="E101" s="48">
        <f>SUM(E95:E99)</f>
        <v>0</v>
      </c>
      <c r="N101" s="39"/>
      <c r="O101" s="63" t="s">
        <v>117</v>
      </c>
      <c r="P101" s="63"/>
      <c r="Q101" s="63"/>
      <c r="R101" s="63"/>
      <c r="S101" s="63"/>
      <c r="T101" s="48">
        <f>SUM(T95:T99)</f>
        <v>0</v>
      </c>
      <c r="U101" s="47" t="str">
        <f>IF($T$93&lt;&gt;"",IF(E101*$T$93&gt;=T101,"","VERIFICARE DATI INSERITI"),"")</f>
        <v/>
      </c>
    </row>
    <row r="102" spans="1:21" s="43" customFormat="1" ht="10.5" customHeight="1" x14ac:dyDescent="0.25">
      <c r="A102" s="44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1" s="43" customFormat="1" ht="31.5" customHeight="1" x14ac:dyDescent="0.25">
      <c r="A103" s="52" t="s">
        <v>119</v>
      </c>
      <c r="B103" s="52"/>
      <c r="C103" s="52"/>
      <c r="D103" s="53"/>
      <c r="E103" s="53"/>
      <c r="F103" s="52" t="s">
        <v>193</v>
      </c>
      <c r="G103" s="52"/>
      <c r="H103" s="52"/>
      <c r="I103" s="53"/>
      <c r="J103" s="53"/>
      <c r="K103" s="52" t="s">
        <v>194</v>
      </c>
      <c r="L103" s="52"/>
      <c r="M103" s="52"/>
      <c r="N103" s="53"/>
      <c r="O103" s="53"/>
      <c r="P103" s="52" t="s">
        <v>195</v>
      </c>
      <c r="Q103" s="52"/>
      <c r="R103" s="52"/>
      <c r="S103" s="53"/>
      <c r="T103" s="53"/>
    </row>
    <row r="104" spans="1:21" s="43" customFormat="1" ht="10.5" customHeight="1" x14ac:dyDescent="0.25">
      <c r="A104" s="44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 spans="1:21" s="43" customFormat="1" ht="31.5" customHeight="1" x14ac:dyDescent="0.25">
      <c r="A105" s="52" t="s">
        <v>196</v>
      </c>
      <c r="B105" s="52"/>
      <c r="C105" s="52"/>
      <c r="D105" s="53"/>
      <c r="E105" s="53"/>
      <c r="F105" s="52" t="s">
        <v>197</v>
      </c>
      <c r="G105" s="52"/>
      <c r="H105" s="52"/>
      <c r="I105" s="53"/>
      <c r="J105" s="53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06" spans="1:21" s="43" customFormat="1" ht="10.5" customHeight="1" x14ac:dyDescent="0.25">
      <c r="A106" s="44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</row>
    <row r="107" spans="1:21" s="43" customFormat="1" ht="27" customHeight="1" x14ac:dyDescent="0.25">
      <c r="A107" s="64" t="s">
        <v>121</v>
      </c>
      <c r="B107" s="66"/>
      <c r="C107" s="95">
        <f>SUM(D103,I103,N103,S103,D105,I105)*1440</f>
        <v>0</v>
      </c>
      <c r="D107" s="95"/>
      <c r="E107" s="52" t="s">
        <v>156</v>
      </c>
      <c r="F107" s="52"/>
      <c r="G107" s="52"/>
      <c r="H107" s="95">
        <f xml:space="preserve"> (K95*T95+K97*T97+K99*T99)/7</f>
        <v>0</v>
      </c>
      <c r="I107" s="95"/>
      <c r="J107" s="60" t="s">
        <v>155</v>
      </c>
      <c r="K107" s="61"/>
      <c r="L107" s="61"/>
      <c r="M107" s="61"/>
      <c r="N107" s="62"/>
      <c r="O107" s="46" t="str">
        <f>IF(E101&gt;0,IF(AND(D103&gt;0,I103&gt;0,OR(N103&gt;0,S103&gt;0,D105&gt;0,I105&gt;0)),"SI","NO"),"")</f>
        <v/>
      </c>
      <c r="P107" s="60" t="s">
        <v>120</v>
      </c>
      <c r="Q107" s="61"/>
      <c r="R107" s="61"/>
      <c r="S107" s="62"/>
      <c r="T107" s="46" t="str">
        <f>IF(E101&gt;0,IF(C107&gt;=H107,"SI","NO"),"")</f>
        <v/>
      </c>
    </row>
    <row r="108" spans="1:21" s="43" customFormat="1" ht="10.5" customHeight="1" x14ac:dyDescent="0.25">
      <c r="A108" s="44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</row>
    <row r="109" spans="1:21" s="43" customFormat="1" ht="31.5" customHeight="1" x14ac:dyDescent="0.25">
      <c r="A109" s="52" t="s">
        <v>198</v>
      </c>
      <c r="B109" s="52"/>
      <c r="C109" s="52"/>
      <c r="D109" s="52"/>
      <c r="E109" s="52"/>
      <c r="F109" s="57"/>
      <c r="G109" s="59"/>
      <c r="H109" s="60" t="s">
        <v>81</v>
      </c>
      <c r="I109" s="61"/>
      <c r="J109" s="61"/>
      <c r="K109" s="62"/>
      <c r="L109" s="57"/>
      <c r="M109" s="58"/>
      <c r="N109" s="58"/>
      <c r="O109" s="58"/>
      <c r="P109" s="58"/>
      <c r="Q109" s="58"/>
      <c r="R109" s="58"/>
      <c r="S109" s="58"/>
      <c r="T109" s="59"/>
    </row>
    <row r="110" spans="1:21" ht="9.75" customHeight="1" x14ac:dyDescent="0.25"/>
    <row r="111" spans="1:21" ht="23.25" customHeight="1" x14ac:dyDescent="0.25">
      <c r="A111" s="12" t="s">
        <v>107</v>
      </c>
    </row>
    <row r="112" spans="1:21" ht="27.75" customHeight="1" x14ac:dyDescent="0.25">
      <c r="A112" s="63" t="s">
        <v>108</v>
      </c>
      <c r="B112" s="63"/>
      <c r="C112" s="63"/>
      <c r="D112" s="63"/>
      <c r="E112" s="63"/>
      <c r="F112" s="89"/>
      <c r="G112" s="89"/>
      <c r="H112" s="4"/>
      <c r="I112" s="4"/>
      <c r="J112" s="4"/>
      <c r="K112" s="63" t="s">
        <v>176</v>
      </c>
      <c r="L112" s="63"/>
      <c r="M112" s="63"/>
      <c r="N112" s="63"/>
      <c r="O112" s="63"/>
      <c r="P112" s="18"/>
      <c r="Q112" s="4"/>
      <c r="R112" s="4"/>
      <c r="S112" s="4"/>
      <c r="T112" s="4"/>
    </row>
    <row r="113" spans="1:20" x14ac:dyDescent="0.25">
      <c r="A113" s="7"/>
    </row>
    <row r="114" spans="1:20" ht="30.75" customHeight="1" x14ac:dyDescent="0.25">
      <c r="A114" s="67" t="s">
        <v>175</v>
      </c>
      <c r="B114" s="91"/>
      <c r="C114" s="91"/>
      <c r="D114" s="91"/>
      <c r="E114" s="91"/>
      <c r="F114" s="92"/>
      <c r="G114" s="87"/>
      <c r="H114" s="87"/>
      <c r="I114" s="4"/>
      <c r="J114" s="4"/>
      <c r="K114" s="67" t="s">
        <v>177</v>
      </c>
      <c r="L114" s="91"/>
      <c r="M114" s="91"/>
      <c r="N114" s="91"/>
      <c r="O114" s="91"/>
      <c r="P114" s="92"/>
      <c r="Q114" s="87"/>
      <c r="R114" s="87"/>
      <c r="S114" s="4"/>
      <c r="T114" s="4"/>
    </row>
    <row r="115" spans="1:20" x14ac:dyDescent="0.25">
      <c r="A115" s="7"/>
    </row>
    <row r="116" spans="1:20" ht="27" customHeight="1" x14ac:dyDescent="0.25">
      <c r="A116" s="67" t="s">
        <v>178</v>
      </c>
      <c r="B116" s="91"/>
      <c r="C116" s="91"/>
      <c r="D116" s="91"/>
      <c r="E116" s="91"/>
      <c r="F116" s="92"/>
      <c r="G116" s="87"/>
      <c r="H116" s="87"/>
      <c r="K116" s="67" t="s">
        <v>183</v>
      </c>
      <c r="L116" s="91"/>
      <c r="M116" s="91"/>
      <c r="N116" s="91"/>
      <c r="O116" s="91"/>
      <c r="P116" s="92"/>
      <c r="Q116" s="87"/>
      <c r="R116" s="87"/>
    </row>
    <row r="117" spans="1:20" x14ac:dyDescent="0.25">
      <c r="A117" s="7"/>
    </row>
    <row r="118" spans="1:20" ht="24" customHeight="1" x14ac:dyDescent="0.25">
      <c r="A118" s="67" t="s">
        <v>179</v>
      </c>
      <c r="B118" s="91"/>
      <c r="C118" s="91"/>
      <c r="D118" s="91"/>
      <c r="E118" s="91"/>
      <c r="F118" s="92"/>
      <c r="G118" s="87"/>
      <c r="H118" s="87"/>
      <c r="K118" s="67" t="s">
        <v>181</v>
      </c>
      <c r="L118" s="91"/>
      <c r="M118" s="91"/>
      <c r="N118" s="91"/>
      <c r="O118" s="91"/>
      <c r="P118" s="92"/>
      <c r="Q118" s="87"/>
      <c r="R118" s="87"/>
    </row>
    <row r="119" spans="1:20" ht="15.75" customHeight="1" x14ac:dyDescent="0.25">
      <c r="A119" s="34"/>
      <c r="B119" s="35"/>
      <c r="C119" s="35"/>
      <c r="D119" s="35"/>
      <c r="E119" s="3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20" ht="23.25" customHeight="1" x14ac:dyDescent="0.25">
      <c r="A120" s="67" t="s">
        <v>180</v>
      </c>
      <c r="B120" s="91"/>
      <c r="C120" s="91"/>
      <c r="D120" s="91"/>
      <c r="E120" s="91"/>
      <c r="F120" s="92"/>
      <c r="G120" s="87"/>
      <c r="H120" s="87"/>
      <c r="K120" s="67" t="s">
        <v>182</v>
      </c>
      <c r="L120" s="91"/>
      <c r="M120" s="91"/>
      <c r="N120" s="91"/>
      <c r="O120" s="91"/>
      <c r="P120" s="92"/>
      <c r="Q120" s="87"/>
      <c r="R120" s="87"/>
    </row>
    <row r="121" spans="1:20" ht="19.5" customHeight="1" x14ac:dyDescent="0.25">
      <c r="A121" s="34"/>
      <c r="B121" s="35"/>
      <c r="C121" s="35"/>
      <c r="D121" s="35"/>
      <c r="E121" s="35"/>
      <c r="F121" s="35"/>
      <c r="G121" s="4"/>
      <c r="H121" s="4"/>
      <c r="K121" s="34"/>
      <c r="L121" s="35"/>
      <c r="M121" s="35"/>
      <c r="N121" s="35"/>
      <c r="O121" s="35"/>
      <c r="P121" s="35"/>
      <c r="Q121" s="4"/>
      <c r="R121" s="4"/>
    </row>
    <row r="122" spans="1:20" ht="15" customHeight="1" x14ac:dyDescent="0.25">
      <c r="A122" s="34"/>
      <c r="B122" s="35"/>
      <c r="C122" s="130" t="s">
        <v>215</v>
      </c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69"/>
      <c r="P122" s="70"/>
      <c r="Q122" s="70"/>
      <c r="R122" s="70"/>
    </row>
    <row r="123" spans="1:20" ht="15" customHeight="1" x14ac:dyDescent="0.25">
      <c r="A123" s="34"/>
      <c r="B123" s="35"/>
      <c r="C123" s="54" t="s">
        <v>206</v>
      </c>
      <c r="D123" s="54"/>
      <c r="E123" s="54"/>
      <c r="F123" s="54"/>
      <c r="G123" s="54"/>
      <c r="H123" s="54"/>
      <c r="I123" s="54" t="s">
        <v>204</v>
      </c>
      <c r="J123" s="54"/>
      <c r="K123" s="54"/>
      <c r="L123" s="54" t="s">
        <v>205</v>
      </c>
      <c r="M123" s="54"/>
      <c r="N123" s="54"/>
      <c r="O123" s="43"/>
      <c r="P123" s="43"/>
      <c r="Q123" s="43"/>
      <c r="R123" s="43"/>
    </row>
    <row r="124" spans="1:20" ht="19.5" customHeight="1" x14ac:dyDescent="0.25">
      <c r="A124" s="4"/>
      <c r="B124" s="4"/>
      <c r="C124" s="64" t="s">
        <v>199</v>
      </c>
      <c r="D124" s="65"/>
      <c r="E124" s="65"/>
      <c r="F124" s="65"/>
      <c r="G124" s="65"/>
      <c r="H124" s="66"/>
      <c r="I124" s="55"/>
      <c r="J124" s="55"/>
      <c r="K124" s="55"/>
      <c r="L124" s="56">
        <f>I124*1</f>
        <v>0</v>
      </c>
      <c r="M124" s="56"/>
      <c r="N124" s="56"/>
      <c r="O124" s="43"/>
      <c r="P124" s="43"/>
      <c r="Q124" s="43"/>
      <c r="R124" s="43"/>
    </row>
    <row r="125" spans="1:20" ht="19.5" customHeight="1" x14ac:dyDescent="0.25">
      <c r="A125" s="34"/>
      <c r="B125" s="35"/>
      <c r="C125" s="64" t="s">
        <v>200</v>
      </c>
      <c r="D125" s="65"/>
      <c r="E125" s="65"/>
      <c r="F125" s="65"/>
      <c r="G125" s="65"/>
      <c r="H125" s="66"/>
      <c r="I125" s="55"/>
      <c r="J125" s="55"/>
      <c r="K125" s="55"/>
      <c r="L125" s="56">
        <f>I125*2</f>
        <v>0</v>
      </c>
      <c r="M125" s="56"/>
      <c r="N125" s="56"/>
      <c r="O125" s="43"/>
      <c r="P125" s="43"/>
      <c r="Q125" s="43"/>
      <c r="R125" s="43"/>
    </row>
    <row r="126" spans="1:20" ht="19.5" customHeight="1" x14ac:dyDescent="0.25">
      <c r="A126" s="34"/>
      <c r="B126" s="35"/>
      <c r="C126" s="64" t="s">
        <v>201</v>
      </c>
      <c r="D126" s="65"/>
      <c r="E126" s="65"/>
      <c r="F126" s="65"/>
      <c r="G126" s="65"/>
      <c r="H126" s="66"/>
      <c r="I126" s="55"/>
      <c r="J126" s="55"/>
      <c r="K126" s="55"/>
      <c r="L126" s="56">
        <f>I126*3</f>
        <v>0</v>
      </c>
      <c r="M126" s="56"/>
      <c r="N126" s="56"/>
      <c r="O126" s="43"/>
      <c r="P126" s="43"/>
      <c r="Q126" s="43"/>
      <c r="R126" s="43"/>
    </row>
    <row r="127" spans="1:20" ht="19.5" customHeight="1" x14ac:dyDescent="0.25">
      <c r="A127" s="34"/>
      <c r="B127" s="35"/>
      <c r="C127" s="64" t="s">
        <v>202</v>
      </c>
      <c r="D127" s="65"/>
      <c r="E127" s="65"/>
      <c r="F127" s="65"/>
      <c r="G127" s="65"/>
      <c r="H127" s="66"/>
      <c r="I127" s="55"/>
      <c r="J127" s="55"/>
      <c r="K127" s="55"/>
      <c r="L127" s="56">
        <f>I127*4</f>
        <v>0</v>
      </c>
      <c r="M127" s="56"/>
      <c r="N127" s="56"/>
      <c r="O127" s="43"/>
      <c r="P127" s="43"/>
      <c r="Q127" s="43"/>
      <c r="R127" s="43"/>
    </row>
    <row r="128" spans="1:20" ht="19.5" customHeight="1" x14ac:dyDescent="0.25">
      <c r="A128" s="34"/>
      <c r="B128" s="35"/>
      <c r="C128" s="64" t="s">
        <v>203</v>
      </c>
      <c r="D128" s="65"/>
      <c r="E128" s="65"/>
      <c r="F128" s="65"/>
      <c r="G128" s="65"/>
      <c r="H128" s="66"/>
      <c r="I128" s="56">
        <f>SUM(I124:K127)</f>
        <v>0</v>
      </c>
      <c r="J128" s="56"/>
      <c r="K128" s="56"/>
      <c r="L128" s="56">
        <f>SUM(L124:N127)</f>
        <v>0</v>
      </c>
      <c r="M128" s="56"/>
      <c r="N128" s="56"/>
      <c r="O128" s="43"/>
      <c r="P128" s="43"/>
      <c r="Q128" s="43"/>
      <c r="R128" s="43"/>
    </row>
    <row r="129" spans="1:20" x14ac:dyDescent="0.25">
      <c r="A129" s="7"/>
    </row>
    <row r="130" spans="1:20" ht="36.75" customHeight="1" x14ac:dyDescent="0.25">
      <c r="A130" s="81" t="s">
        <v>109</v>
      </c>
      <c r="B130" s="82"/>
      <c r="C130" s="82"/>
      <c r="D130" s="83"/>
      <c r="E130" s="84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6"/>
    </row>
    <row r="131" spans="1:20" ht="13.5" customHeight="1" x14ac:dyDescent="0.25">
      <c r="A131" s="7"/>
    </row>
    <row r="132" spans="1:20" ht="19.5" customHeight="1" x14ac:dyDescent="0.25">
      <c r="A132" s="12" t="s">
        <v>82</v>
      </c>
    </row>
    <row r="133" spans="1:20" ht="32.25" customHeight="1" x14ac:dyDescent="0.25">
      <c r="A133" s="75" t="s">
        <v>102</v>
      </c>
      <c r="B133" s="75"/>
      <c r="C133" s="75"/>
      <c r="D133" s="75"/>
      <c r="E133" s="75"/>
      <c r="F133" s="88"/>
      <c r="G133" s="88"/>
      <c r="I133" s="75" t="s">
        <v>103</v>
      </c>
      <c r="J133" s="75"/>
      <c r="K133" s="75"/>
      <c r="L133" s="75"/>
      <c r="M133" s="75"/>
      <c r="N133" s="97"/>
      <c r="O133" s="98"/>
      <c r="P133" s="8"/>
      <c r="Q133" s="75" t="s">
        <v>101</v>
      </c>
      <c r="R133" s="75"/>
      <c r="S133" s="75"/>
      <c r="T133" s="20"/>
    </row>
    <row r="134" spans="1:20" ht="15.75" customHeight="1" x14ac:dyDescent="0.25">
      <c r="A134" s="7"/>
    </row>
    <row r="135" spans="1:20" ht="32.25" customHeight="1" x14ac:dyDescent="0.25">
      <c r="A135" s="75" t="s">
        <v>104</v>
      </c>
      <c r="B135" s="75"/>
      <c r="C135" s="75"/>
      <c r="D135" s="9"/>
      <c r="F135" s="75" t="s">
        <v>105</v>
      </c>
      <c r="G135" s="75"/>
      <c r="H135" s="75"/>
      <c r="I135" s="102" t="str">
        <f>IF(T133&lt;&gt;"",D135/T133,"")</f>
        <v/>
      </c>
      <c r="J135" s="102"/>
    </row>
    <row r="136" spans="1:20" ht="15.75" customHeight="1" x14ac:dyDescent="0.25">
      <c r="A136" s="7"/>
    </row>
    <row r="137" spans="1:20" ht="36.75" customHeight="1" x14ac:dyDescent="0.25">
      <c r="A137" s="81" t="s">
        <v>106</v>
      </c>
      <c r="B137" s="82"/>
      <c r="C137" s="82"/>
      <c r="D137" s="83"/>
      <c r="E137" s="84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6"/>
    </row>
    <row r="138" spans="1:20" ht="15.75" customHeight="1" x14ac:dyDescent="0.25">
      <c r="A138" s="7"/>
    </row>
    <row r="139" spans="1:20" x14ac:dyDescent="0.25">
      <c r="A139" s="15" t="s">
        <v>85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spans="1:20" ht="27" customHeight="1" x14ac:dyDescent="0.25">
      <c r="A140" s="31">
        <v>1</v>
      </c>
      <c r="B140" s="103" t="s">
        <v>83</v>
      </c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</row>
    <row r="141" spans="1:20" ht="31.5" customHeight="1" x14ac:dyDescent="0.25">
      <c r="A141" s="10">
        <v>2</v>
      </c>
      <c r="B141" s="103" t="s">
        <v>184</v>
      </c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</row>
    <row r="142" spans="1:20" ht="31.5" customHeight="1" x14ac:dyDescent="0.25">
      <c r="A142" s="137">
        <v>3</v>
      </c>
      <c r="B142" s="103" t="s">
        <v>219</v>
      </c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</row>
    <row r="143" spans="1:20" ht="31.5" customHeight="1" x14ac:dyDescent="0.25">
      <c r="A143" s="10">
        <v>4</v>
      </c>
      <c r="B143" s="103" t="s">
        <v>185</v>
      </c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</row>
    <row r="144" spans="1:20" ht="31.5" customHeight="1" x14ac:dyDescent="0.25">
      <c r="A144" s="10">
        <v>5</v>
      </c>
      <c r="B144" s="103" t="s">
        <v>84</v>
      </c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</row>
    <row r="145" spans="1:20" ht="31.5" customHeight="1" x14ac:dyDescent="0.25">
      <c r="A145" s="10">
        <v>6</v>
      </c>
      <c r="B145" s="103" t="s">
        <v>186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</row>
    <row r="147" spans="1:20" x14ac:dyDescent="0.25">
      <c r="A147" s="96" t="s">
        <v>86</v>
      </c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</row>
    <row r="148" spans="1:20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45"/>
      <c r="N148" s="45"/>
      <c r="O148" s="45"/>
      <c r="P148" s="45"/>
      <c r="Q148" s="45"/>
      <c r="R148" s="45"/>
      <c r="S148" s="30"/>
      <c r="T148" s="30"/>
    </row>
    <row r="149" spans="1:20" ht="27.75" customHeight="1" x14ac:dyDescent="0.25">
      <c r="A149" s="29" t="s">
        <v>87</v>
      </c>
      <c r="B149" s="81" t="s">
        <v>88</v>
      </c>
      <c r="C149" s="83"/>
      <c r="D149" s="81" t="s">
        <v>89</v>
      </c>
      <c r="E149" s="83"/>
      <c r="F149" s="63" t="s">
        <v>97</v>
      </c>
      <c r="G149" s="63"/>
      <c r="H149" s="63"/>
      <c r="I149" s="63"/>
      <c r="J149" s="63"/>
      <c r="K149" s="51" t="s">
        <v>90</v>
      </c>
      <c r="L149" s="51" t="s">
        <v>91</v>
      </c>
      <c r="M149" s="51" t="s">
        <v>92</v>
      </c>
      <c r="N149" s="51" t="s">
        <v>93</v>
      </c>
      <c r="O149" s="51" t="s">
        <v>94</v>
      </c>
      <c r="P149" s="51" t="s">
        <v>95</v>
      </c>
      <c r="Q149" s="67" t="s">
        <v>96</v>
      </c>
      <c r="R149" s="68"/>
      <c r="S149" s="67" t="s">
        <v>165</v>
      </c>
      <c r="T149" s="68"/>
    </row>
    <row r="150" spans="1:20" ht="25.5" customHeight="1" x14ac:dyDescent="0.25">
      <c r="A150" s="16">
        <v>1</v>
      </c>
      <c r="B150" s="93"/>
      <c r="C150" s="94"/>
      <c r="D150" s="93"/>
      <c r="E150" s="94"/>
      <c r="F150" s="78"/>
      <c r="G150" s="79"/>
      <c r="H150" s="79"/>
      <c r="I150" s="79"/>
      <c r="J150" s="80"/>
      <c r="K150" s="21"/>
      <c r="L150" s="21"/>
      <c r="M150" s="21"/>
      <c r="N150" s="21"/>
      <c r="O150" s="21"/>
      <c r="P150" s="21"/>
      <c r="Q150" s="71" t="str">
        <f t="shared" ref="Q150" si="0">IF(OR(B150&lt;&gt;"",D150&lt;&gt;"",G150&lt;&gt;""),6-COUNTIF(K150:P150,"NP"),"")</f>
        <v/>
      </c>
      <c r="R150" s="72"/>
      <c r="S150" s="73" t="str">
        <f t="shared" ref="S150" si="1">IF(Q150&lt;&gt;"",COUNTIF(K150:P150,"SI"),"")</f>
        <v/>
      </c>
      <c r="T150" s="74"/>
    </row>
    <row r="151" spans="1:20" ht="25.5" customHeight="1" x14ac:dyDescent="0.25">
      <c r="A151" s="16">
        <v>2</v>
      </c>
      <c r="B151" s="93"/>
      <c r="C151" s="94"/>
      <c r="D151" s="93"/>
      <c r="E151" s="94"/>
      <c r="F151" s="78"/>
      <c r="G151" s="79"/>
      <c r="H151" s="79"/>
      <c r="I151" s="79"/>
      <c r="J151" s="80"/>
      <c r="K151" s="21"/>
      <c r="L151" s="21"/>
      <c r="M151" s="21"/>
      <c r="N151" s="21"/>
      <c r="O151" s="21"/>
      <c r="P151" s="21"/>
      <c r="Q151" s="71" t="str">
        <f t="shared" ref="Q151" si="2">IF(OR(B151&lt;&gt;"",D151&lt;&gt;"",G151&lt;&gt;""),6-COUNTIF(K151:P151,"NP"),"")</f>
        <v/>
      </c>
      <c r="R151" s="72"/>
      <c r="S151" s="73" t="str">
        <f t="shared" ref="S151" si="3">IF(Q151&lt;&gt;"",COUNTIF(K151:P151,"SI"),"")</f>
        <v/>
      </c>
      <c r="T151" s="74"/>
    </row>
    <row r="152" spans="1:20" ht="25.5" customHeight="1" x14ac:dyDescent="0.25">
      <c r="A152" s="16">
        <v>3</v>
      </c>
      <c r="B152" s="93"/>
      <c r="C152" s="94"/>
      <c r="D152" s="93"/>
      <c r="E152" s="94"/>
      <c r="F152" s="78"/>
      <c r="G152" s="79"/>
      <c r="H152" s="79"/>
      <c r="I152" s="79"/>
      <c r="J152" s="80"/>
      <c r="K152" s="21"/>
      <c r="L152" s="21"/>
      <c r="M152" s="21"/>
      <c r="N152" s="21"/>
      <c r="O152" s="21"/>
      <c r="P152" s="21"/>
      <c r="Q152" s="71" t="str">
        <f t="shared" ref="Q152" si="4">IF(OR(B152&lt;&gt;"",D152&lt;&gt;"",G152&lt;&gt;""),6-COUNTIF(K152:P152,"NP"),"")</f>
        <v/>
      </c>
      <c r="R152" s="72"/>
      <c r="S152" s="73" t="str">
        <f t="shared" ref="S152" si="5">IF(Q152&lt;&gt;"",COUNTIF(K152:P152,"SI"),"")</f>
        <v/>
      </c>
      <c r="T152" s="74"/>
    </row>
    <row r="153" spans="1:20" ht="25.5" customHeight="1" x14ac:dyDescent="0.25">
      <c r="A153" s="16">
        <v>4</v>
      </c>
      <c r="B153" s="93"/>
      <c r="C153" s="94"/>
      <c r="D153" s="93"/>
      <c r="E153" s="94"/>
      <c r="F153" s="78"/>
      <c r="G153" s="79"/>
      <c r="H153" s="79"/>
      <c r="I153" s="79"/>
      <c r="J153" s="80"/>
      <c r="K153" s="21"/>
      <c r="L153" s="21"/>
      <c r="M153" s="21"/>
      <c r="N153" s="21"/>
      <c r="O153" s="21"/>
      <c r="P153" s="21"/>
      <c r="Q153" s="71" t="str">
        <f t="shared" ref="Q153:Q159" si="6">IF(OR(B153&lt;&gt;"",D153&lt;&gt;"",G153&lt;&gt;""),6-COUNTIF(K153:P153,"NP"),"")</f>
        <v/>
      </c>
      <c r="R153" s="72"/>
      <c r="S153" s="73" t="str">
        <f t="shared" ref="S153:S159" si="7">IF(Q153&lt;&gt;"",COUNTIF(K153:P153,"SI"),"")</f>
        <v/>
      </c>
      <c r="T153" s="74"/>
    </row>
    <row r="154" spans="1:20" ht="25.5" customHeight="1" x14ac:dyDescent="0.25">
      <c r="A154" s="16">
        <v>5</v>
      </c>
      <c r="B154" s="93"/>
      <c r="C154" s="94"/>
      <c r="D154" s="93"/>
      <c r="E154" s="94"/>
      <c r="F154" s="78"/>
      <c r="G154" s="79"/>
      <c r="H154" s="79"/>
      <c r="I154" s="79"/>
      <c r="J154" s="80"/>
      <c r="K154" s="21"/>
      <c r="L154" s="21"/>
      <c r="M154" s="21"/>
      <c r="N154" s="21"/>
      <c r="O154" s="21"/>
      <c r="P154" s="21"/>
      <c r="Q154" s="71" t="str">
        <f t="shared" si="6"/>
        <v/>
      </c>
      <c r="R154" s="72"/>
      <c r="S154" s="73" t="str">
        <f t="shared" si="7"/>
        <v/>
      </c>
      <c r="T154" s="74"/>
    </row>
    <row r="155" spans="1:20" ht="25.5" customHeight="1" x14ac:dyDescent="0.25">
      <c r="A155" s="16">
        <v>6</v>
      </c>
      <c r="B155" s="93"/>
      <c r="C155" s="94"/>
      <c r="D155" s="93"/>
      <c r="E155" s="94"/>
      <c r="F155" s="78"/>
      <c r="G155" s="79"/>
      <c r="H155" s="79"/>
      <c r="I155" s="79"/>
      <c r="J155" s="80"/>
      <c r="K155" s="21"/>
      <c r="L155" s="21"/>
      <c r="M155" s="21"/>
      <c r="N155" s="21"/>
      <c r="O155" s="21"/>
      <c r="P155" s="21"/>
      <c r="Q155" s="71" t="str">
        <f t="shared" si="6"/>
        <v/>
      </c>
      <c r="R155" s="72"/>
      <c r="S155" s="73" t="str">
        <f t="shared" si="7"/>
        <v/>
      </c>
      <c r="T155" s="74"/>
    </row>
    <row r="156" spans="1:20" ht="24.75" customHeight="1" x14ac:dyDescent="0.25">
      <c r="A156" s="16">
        <v>7</v>
      </c>
      <c r="B156" s="93"/>
      <c r="C156" s="94"/>
      <c r="D156" s="93"/>
      <c r="E156" s="94"/>
      <c r="F156" s="78"/>
      <c r="G156" s="79"/>
      <c r="H156" s="79"/>
      <c r="I156" s="79"/>
      <c r="J156" s="80"/>
      <c r="K156" s="21"/>
      <c r="L156" s="21"/>
      <c r="M156" s="21"/>
      <c r="N156" s="21"/>
      <c r="O156" s="21"/>
      <c r="P156" s="21"/>
      <c r="Q156" s="71" t="str">
        <f t="shared" si="6"/>
        <v/>
      </c>
      <c r="R156" s="72"/>
      <c r="S156" s="73" t="str">
        <f t="shared" si="7"/>
        <v/>
      </c>
      <c r="T156" s="74"/>
    </row>
    <row r="157" spans="1:20" ht="25.5" customHeight="1" x14ac:dyDescent="0.25">
      <c r="A157" s="16">
        <v>8</v>
      </c>
      <c r="B157" s="93"/>
      <c r="C157" s="94"/>
      <c r="D157" s="93"/>
      <c r="E157" s="94"/>
      <c r="F157" s="78"/>
      <c r="G157" s="79"/>
      <c r="H157" s="79"/>
      <c r="I157" s="79"/>
      <c r="J157" s="80"/>
      <c r="K157" s="21"/>
      <c r="L157" s="21"/>
      <c r="M157" s="21"/>
      <c r="N157" s="21"/>
      <c r="O157" s="21"/>
      <c r="P157" s="21"/>
      <c r="Q157" s="71" t="str">
        <f t="shared" si="6"/>
        <v/>
      </c>
      <c r="R157" s="72"/>
      <c r="S157" s="73" t="str">
        <f t="shared" si="7"/>
        <v/>
      </c>
      <c r="T157" s="74"/>
    </row>
    <row r="158" spans="1:20" ht="25.5" customHeight="1" x14ac:dyDescent="0.25">
      <c r="A158" s="16">
        <v>9</v>
      </c>
      <c r="B158" s="93"/>
      <c r="C158" s="94"/>
      <c r="D158" s="93"/>
      <c r="E158" s="94"/>
      <c r="F158" s="78"/>
      <c r="G158" s="79"/>
      <c r="H158" s="79"/>
      <c r="I158" s="79"/>
      <c r="J158" s="80"/>
      <c r="K158" s="21"/>
      <c r="L158" s="21"/>
      <c r="M158" s="21"/>
      <c r="N158" s="21"/>
      <c r="O158" s="21"/>
      <c r="P158" s="21"/>
      <c r="Q158" s="71" t="str">
        <f t="shared" si="6"/>
        <v/>
      </c>
      <c r="R158" s="72"/>
      <c r="S158" s="73" t="str">
        <f t="shared" si="7"/>
        <v/>
      </c>
      <c r="T158" s="74"/>
    </row>
    <row r="159" spans="1:20" ht="24.75" customHeight="1" x14ac:dyDescent="0.25">
      <c r="A159" s="16">
        <v>10</v>
      </c>
      <c r="B159" s="93"/>
      <c r="C159" s="94"/>
      <c r="D159" s="93"/>
      <c r="E159" s="94"/>
      <c r="F159" s="78"/>
      <c r="G159" s="79"/>
      <c r="H159" s="79"/>
      <c r="I159" s="79"/>
      <c r="J159" s="80"/>
      <c r="K159" s="21"/>
      <c r="L159" s="21"/>
      <c r="M159" s="21"/>
      <c r="N159" s="21"/>
      <c r="O159" s="21"/>
      <c r="P159" s="21"/>
      <c r="Q159" s="71" t="str">
        <f t="shared" si="6"/>
        <v/>
      </c>
      <c r="R159" s="72"/>
      <c r="S159" s="73" t="str">
        <f t="shared" si="7"/>
        <v/>
      </c>
      <c r="T159" s="74"/>
    </row>
    <row r="160" spans="1:20" ht="27.75" customHeight="1" x14ac:dyDescent="0.25">
      <c r="M160" s="75" t="s">
        <v>139</v>
      </c>
      <c r="N160" s="75"/>
      <c r="O160" s="75"/>
      <c r="P160" s="75"/>
      <c r="Q160" s="75"/>
      <c r="R160" s="75"/>
      <c r="S160" s="100" t="str">
        <f>IF(SUM(Q150:R159)&gt;0,SUM(Q150:R159),"")</f>
        <v/>
      </c>
      <c r="T160" s="101"/>
    </row>
    <row r="161" spans="1:20" ht="27" customHeight="1" x14ac:dyDescent="0.25">
      <c r="M161" s="75" t="s">
        <v>140</v>
      </c>
      <c r="N161" s="75"/>
      <c r="O161" s="75"/>
      <c r="P161" s="75"/>
      <c r="Q161" s="75"/>
      <c r="R161" s="75"/>
      <c r="S161" s="100" t="str">
        <f>IF(SUM(S150:T159)&gt;0,SUM(S150:T159),"")</f>
        <v/>
      </c>
      <c r="T161" s="101"/>
    </row>
    <row r="162" spans="1:20" ht="24.75" customHeight="1" x14ac:dyDescent="0.25">
      <c r="M162" s="75" t="s">
        <v>141</v>
      </c>
      <c r="N162" s="75"/>
      <c r="O162" s="75"/>
      <c r="P162" s="75"/>
      <c r="Q162" s="75"/>
      <c r="R162" s="75"/>
      <c r="S162" s="90" t="str">
        <f>IF(S160&lt;&gt;"",S161/S160,"")</f>
        <v/>
      </c>
      <c r="T162" s="90"/>
    </row>
    <row r="163" spans="1:20" ht="18" customHeight="1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5" spans="1:20" ht="45" customHeight="1" x14ac:dyDescent="0.25">
      <c r="A165" s="81" t="s">
        <v>124</v>
      </c>
      <c r="B165" s="82"/>
      <c r="C165" s="82"/>
      <c r="D165" s="83"/>
      <c r="E165" s="84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6"/>
    </row>
    <row r="167" spans="1:20" ht="45" customHeight="1" x14ac:dyDescent="0.25">
      <c r="A167" s="81" t="s">
        <v>125</v>
      </c>
      <c r="B167" s="82"/>
      <c r="C167" s="82"/>
      <c r="D167" s="83"/>
      <c r="E167" s="84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6"/>
    </row>
    <row r="169" spans="1:20" ht="45" customHeight="1" x14ac:dyDescent="0.25">
      <c r="A169" s="81" t="s">
        <v>126</v>
      </c>
      <c r="B169" s="82"/>
      <c r="C169" s="82"/>
      <c r="D169" s="83"/>
      <c r="E169" s="84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6"/>
    </row>
    <row r="170" spans="1:20" ht="7.5" customHeight="1" x14ac:dyDescent="0.25"/>
    <row r="171" spans="1:20" ht="15.75" customHeight="1" x14ac:dyDescent="0.25">
      <c r="A171" s="12" t="s">
        <v>127</v>
      </c>
    </row>
    <row r="172" spans="1:20" ht="30" customHeight="1" x14ac:dyDescent="0.25">
      <c r="A172" s="81" t="s">
        <v>128</v>
      </c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99" t="s">
        <v>143</v>
      </c>
      <c r="N172" s="99"/>
      <c r="O172" s="99"/>
      <c r="P172" s="99"/>
      <c r="Q172" s="99"/>
      <c r="R172" s="99"/>
      <c r="S172" s="99"/>
      <c r="T172" s="99"/>
    </row>
    <row r="174" spans="1:20" ht="45" customHeight="1" x14ac:dyDescent="0.25">
      <c r="A174" s="81" t="s">
        <v>129</v>
      </c>
      <c r="B174" s="82"/>
      <c r="C174" s="82"/>
      <c r="D174" s="83"/>
      <c r="E174" s="84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6"/>
    </row>
    <row r="175" spans="1:20" ht="6.75" customHeight="1" x14ac:dyDescent="0.25"/>
    <row r="176" spans="1:20" ht="40.5" customHeight="1" x14ac:dyDescent="0.25">
      <c r="A176" s="81" t="s">
        <v>130</v>
      </c>
      <c r="B176" s="82"/>
      <c r="C176" s="82"/>
      <c r="D176" s="82"/>
      <c r="E176" s="82"/>
      <c r="F176" s="83"/>
      <c r="G176" s="88"/>
      <c r="H176" s="88"/>
      <c r="I176" s="88"/>
      <c r="J176" s="4"/>
      <c r="K176" s="75" t="s">
        <v>131</v>
      </c>
      <c r="L176" s="75"/>
      <c r="M176" s="75"/>
      <c r="N176" s="75"/>
      <c r="O176" s="111"/>
      <c r="P176" s="111"/>
      <c r="Q176" s="111"/>
      <c r="R176" s="111"/>
      <c r="S176" s="111"/>
      <c r="T176" s="111"/>
    </row>
    <row r="177" spans="1:20" ht="9" customHeight="1" x14ac:dyDescent="0.25"/>
    <row r="178" spans="1:20" ht="39.75" customHeight="1" x14ac:dyDescent="0.25">
      <c r="A178" s="112" t="s">
        <v>132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</row>
    <row r="179" spans="1:20" ht="23.25" customHeight="1" x14ac:dyDescent="0.25">
      <c r="A179" s="75" t="s">
        <v>135</v>
      </c>
      <c r="B179" s="75"/>
      <c r="C179" s="75"/>
      <c r="D179" s="113"/>
      <c r="E179" s="113"/>
      <c r="F179" s="113"/>
    </row>
    <row r="180" spans="1:20" ht="9.75" customHeight="1" x14ac:dyDescent="0.25"/>
    <row r="181" spans="1:20" ht="21.75" customHeight="1" x14ac:dyDescent="0.25">
      <c r="A181" s="14" t="s">
        <v>166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</row>
    <row r="182" spans="1:20" ht="18" customHeight="1" x14ac:dyDescent="0.25">
      <c r="A182" s="107" t="s">
        <v>136</v>
      </c>
      <c r="B182" s="108"/>
      <c r="C182" s="108"/>
      <c r="D182" s="108"/>
      <c r="E182" s="108"/>
      <c r="F182" s="109"/>
      <c r="G182" s="9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</row>
    <row r="184" spans="1:20" ht="24" customHeight="1" x14ac:dyDescent="0.25">
      <c r="A184" s="81" t="s">
        <v>160</v>
      </c>
      <c r="B184" s="82"/>
      <c r="C184" s="82"/>
      <c r="D184" s="82"/>
      <c r="E184" s="82"/>
      <c r="F184" s="82"/>
      <c r="G184" s="82"/>
      <c r="H184" s="82"/>
      <c r="I184" s="82"/>
      <c r="J184" s="99" t="s">
        <v>162</v>
      </c>
      <c r="K184" s="99"/>
      <c r="L184" s="99"/>
      <c r="M184" s="99"/>
      <c r="N184" s="99"/>
      <c r="O184" s="99"/>
      <c r="P184" s="99"/>
      <c r="Q184" s="99"/>
      <c r="R184" s="99"/>
      <c r="S184" s="99"/>
      <c r="T184" s="99"/>
    </row>
    <row r="186" spans="1:20" ht="19.5" customHeight="1" x14ac:dyDescent="0.25">
      <c r="A186" s="75" t="s">
        <v>137</v>
      </c>
      <c r="B186" s="75"/>
      <c r="C186" s="75"/>
      <c r="D186" s="75"/>
      <c r="E186" s="75"/>
      <c r="F186" s="75"/>
      <c r="G186" s="75"/>
      <c r="H186" s="75"/>
      <c r="I186" s="75"/>
      <c r="J186" s="75"/>
      <c r="L186" s="81" t="s">
        <v>138</v>
      </c>
      <c r="M186" s="82"/>
      <c r="N186" s="82"/>
      <c r="O186" s="82"/>
      <c r="P186" s="82"/>
      <c r="Q186" s="82"/>
      <c r="R186" s="82"/>
      <c r="S186" s="82"/>
      <c r="T186" s="83"/>
    </row>
    <row r="187" spans="1:20" ht="29.25" customHeight="1" x14ac:dyDescent="0.25">
      <c r="A187" s="110" t="str">
        <f>D20 &amp; " " &amp; O20</f>
        <v xml:space="preserve"> </v>
      </c>
      <c r="B187" s="110"/>
      <c r="C187" s="110"/>
      <c r="D187" s="110"/>
      <c r="E187" s="110"/>
      <c r="F187" s="110"/>
      <c r="G187" s="110"/>
      <c r="H187" s="110"/>
      <c r="I187" s="110"/>
      <c r="J187" s="110"/>
      <c r="L187" s="104" t="str">
        <f>D34 &amp; " " &amp;O34</f>
        <v xml:space="preserve"> </v>
      </c>
      <c r="M187" s="105"/>
      <c r="N187" s="105"/>
      <c r="O187" s="105"/>
      <c r="P187" s="105"/>
      <c r="Q187" s="105"/>
      <c r="R187" s="105"/>
      <c r="S187" s="105"/>
      <c r="T187" s="106"/>
    </row>
    <row r="188" spans="1:20" ht="29.25" customHeight="1" x14ac:dyDescent="0.25">
      <c r="A188" s="110" t="str">
        <f>D24 &amp; " " &amp; O24</f>
        <v xml:space="preserve"> </v>
      </c>
      <c r="B188" s="110"/>
      <c r="C188" s="110"/>
      <c r="D188" s="110"/>
      <c r="E188" s="110"/>
      <c r="F188" s="110"/>
      <c r="G188" s="110"/>
      <c r="H188" s="110"/>
      <c r="I188" s="110"/>
      <c r="J188" s="110"/>
      <c r="L188" s="104"/>
      <c r="M188" s="105"/>
      <c r="N188" s="105"/>
      <c r="O188" s="105"/>
      <c r="P188" s="105"/>
      <c r="Q188" s="105"/>
      <c r="R188" s="105"/>
      <c r="S188" s="105"/>
      <c r="T188" s="106"/>
    </row>
    <row r="189" spans="1:20" ht="29.25" customHeight="1" x14ac:dyDescent="0.25">
      <c r="A189" s="110" t="str">
        <f>D28 &amp; " " &amp; O28</f>
        <v xml:space="preserve"> </v>
      </c>
      <c r="B189" s="110"/>
      <c r="C189" s="110"/>
      <c r="D189" s="110"/>
      <c r="E189" s="110"/>
      <c r="F189" s="110"/>
      <c r="G189" s="110"/>
      <c r="H189" s="110"/>
      <c r="I189" s="110"/>
      <c r="J189" s="110"/>
      <c r="L189" s="104"/>
      <c r="M189" s="105"/>
      <c r="N189" s="105"/>
      <c r="O189" s="105"/>
      <c r="P189" s="105"/>
      <c r="Q189" s="105"/>
      <c r="R189" s="105"/>
      <c r="S189" s="105"/>
      <c r="T189" s="106"/>
    </row>
    <row r="191" spans="1:20" x14ac:dyDescent="0.25">
      <c r="A191" s="27" t="s">
        <v>167</v>
      </c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14"/>
      <c r="M191" s="14"/>
      <c r="N191" s="14"/>
      <c r="O191" s="14"/>
      <c r="P191" s="14"/>
      <c r="Q191" s="14"/>
      <c r="R191" s="14"/>
      <c r="S191" s="14"/>
      <c r="T191" s="14"/>
    </row>
    <row r="192" spans="1:20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</sheetData>
  <sheetProtection formatCells="0" formatColumns="0" formatRows="0" insertRows="0" deleteColumns="0" deleteRows="0" sort="0" autoFilter="0" pivotTables="0"/>
  <mergeCells count="340">
    <mergeCell ref="Q133:S133"/>
    <mergeCell ref="C122:N122"/>
    <mergeCell ref="R10:T10"/>
    <mergeCell ref="M10:Q10"/>
    <mergeCell ref="D10:K10"/>
    <mergeCell ref="O16:T16"/>
    <mergeCell ref="D16:J16"/>
    <mergeCell ref="O20:T20"/>
    <mergeCell ref="D20:J20"/>
    <mergeCell ref="O24:T24"/>
    <mergeCell ref="A12:D12"/>
    <mergeCell ref="E12:F12"/>
    <mergeCell ref="K12:L12"/>
    <mergeCell ref="S12:T12"/>
    <mergeCell ref="N12:R12"/>
    <mergeCell ref="H12:J12"/>
    <mergeCell ref="E93:F93"/>
    <mergeCell ref="A93:D93"/>
    <mergeCell ref="O93:S93"/>
    <mergeCell ref="H93:K93"/>
    <mergeCell ref="L93:M93"/>
    <mergeCell ref="S103:T103"/>
    <mergeCell ref="A95:D95"/>
    <mergeCell ref="H95:J95"/>
    <mergeCell ref="K95:L95"/>
    <mergeCell ref="O95:S95"/>
    <mergeCell ref="A97:D97"/>
    <mergeCell ref="H97:J97"/>
    <mergeCell ref="K97:L97"/>
    <mergeCell ref="O97:S97"/>
    <mergeCell ref="P103:R103"/>
    <mergeCell ref="N103:O103"/>
    <mergeCell ref="K103:M103"/>
    <mergeCell ref="I103:J103"/>
    <mergeCell ref="F103:H103"/>
    <mergeCell ref="D103:E103"/>
    <mergeCell ref="A103:C103"/>
    <mergeCell ref="J87:L87"/>
    <mergeCell ref="M87:R87"/>
    <mergeCell ref="A90:D90"/>
    <mergeCell ref="E90:T90"/>
    <mergeCell ref="J88:L88"/>
    <mergeCell ref="M88:R88"/>
    <mergeCell ref="S87:T87"/>
    <mergeCell ref="A86:C86"/>
    <mergeCell ref="A88:C88"/>
    <mergeCell ref="D88:F88"/>
    <mergeCell ref="G88:I88"/>
    <mergeCell ref="S88:T88"/>
    <mergeCell ref="A87:C87"/>
    <mergeCell ref="D87:F87"/>
    <mergeCell ref="G87:I87"/>
    <mergeCell ref="S82:T82"/>
    <mergeCell ref="A81:C81"/>
    <mergeCell ref="D81:F81"/>
    <mergeCell ref="G81:I81"/>
    <mergeCell ref="A85:C85"/>
    <mergeCell ref="D85:F85"/>
    <mergeCell ref="D86:F86"/>
    <mergeCell ref="G86:I86"/>
    <mergeCell ref="S86:T86"/>
    <mergeCell ref="J86:L86"/>
    <mergeCell ref="M86:R86"/>
    <mergeCell ref="G85:I85"/>
    <mergeCell ref="S85:T85"/>
    <mergeCell ref="A84:C84"/>
    <mergeCell ref="D84:F84"/>
    <mergeCell ref="G84:I84"/>
    <mergeCell ref="S84:T84"/>
    <mergeCell ref="A83:C83"/>
    <mergeCell ref="D83:F83"/>
    <mergeCell ref="G83:I83"/>
    <mergeCell ref="S83:T83"/>
    <mergeCell ref="J83:L83"/>
    <mergeCell ref="M83:R83"/>
    <mergeCell ref="J84:L84"/>
    <mergeCell ref="M84:R84"/>
    <mergeCell ref="J85:L85"/>
    <mergeCell ref="M85:R85"/>
    <mergeCell ref="A82:C82"/>
    <mergeCell ref="D82:F82"/>
    <mergeCell ref="J82:L82"/>
    <mergeCell ref="A66:B66"/>
    <mergeCell ref="E66:F66"/>
    <mergeCell ref="A67:B67"/>
    <mergeCell ref="A70:B70"/>
    <mergeCell ref="E70:F70"/>
    <mergeCell ref="E67:S67"/>
    <mergeCell ref="O66:S66"/>
    <mergeCell ref="A74:H74"/>
    <mergeCell ref="S81:T81"/>
    <mergeCell ref="J81:L81"/>
    <mergeCell ref="G82:I82"/>
    <mergeCell ref="M81:R81"/>
    <mergeCell ref="M82:R82"/>
    <mergeCell ref="A72:B72"/>
    <mergeCell ref="E72:F72"/>
    <mergeCell ref="I72:J72"/>
    <mergeCell ref="M72:N72"/>
    <mergeCell ref="A78:D78"/>
    <mergeCell ref="E78:T78"/>
    <mergeCell ref="A76:F76"/>
    <mergeCell ref="G76:T76"/>
    <mergeCell ref="A53:D53"/>
    <mergeCell ref="E53:T53"/>
    <mergeCell ref="A56:C56"/>
    <mergeCell ref="I58:R58"/>
    <mergeCell ref="S58:T58"/>
    <mergeCell ref="I66:K66"/>
    <mergeCell ref="A58:E58"/>
    <mergeCell ref="F58:G58"/>
    <mergeCell ref="N56:S56"/>
    <mergeCell ref="F56:K56"/>
    <mergeCell ref="A60:D60"/>
    <mergeCell ref="E60:T60"/>
    <mergeCell ref="S63:T63"/>
    <mergeCell ref="A63:R63"/>
    <mergeCell ref="S49:T49"/>
    <mergeCell ref="A49:R49"/>
    <mergeCell ref="A51:R51"/>
    <mergeCell ref="S51:T51"/>
    <mergeCell ref="A10:C10"/>
    <mergeCell ref="E6:G6"/>
    <mergeCell ref="L6:N6"/>
    <mergeCell ref="A8:I8"/>
    <mergeCell ref="J8:T8"/>
    <mergeCell ref="A14:C14"/>
    <mergeCell ref="A20:C20"/>
    <mergeCell ref="L20:N20"/>
    <mergeCell ref="A16:C16"/>
    <mergeCell ref="L16:N16"/>
    <mergeCell ref="A22:C22"/>
    <mergeCell ref="D22:G22"/>
    <mergeCell ref="I22:K22"/>
    <mergeCell ref="L22:T22"/>
    <mergeCell ref="A24:C24"/>
    <mergeCell ref="L24:N24"/>
    <mergeCell ref="D24:J24"/>
    <mergeCell ref="O34:T34"/>
    <mergeCell ref="D34:J34"/>
    <mergeCell ref="A42:T42"/>
    <mergeCell ref="A4:P4"/>
    <mergeCell ref="Q4:T4"/>
    <mergeCell ref="N14:Q14"/>
    <mergeCell ref="D14:L14"/>
    <mergeCell ref="R14:T14"/>
    <mergeCell ref="I40:N40"/>
    <mergeCell ref="P40:Q40"/>
    <mergeCell ref="I6:K6"/>
    <mergeCell ref="A6:D6"/>
    <mergeCell ref="A36:C36"/>
    <mergeCell ref="L36:T36"/>
    <mergeCell ref="A38:F38"/>
    <mergeCell ref="A26:C26"/>
    <mergeCell ref="D26:G26"/>
    <mergeCell ref="I26:K26"/>
    <mergeCell ref="L26:T26"/>
    <mergeCell ref="A28:C28"/>
    <mergeCell ref="D28:J28"/>
    <mergeCell ref="L28:N28"/>
    <mergeCell ref="O28:T28"/>
    <mergeCell ref="A30:C30"/>
    <mergeCell ref="D30:G30"/>
    <mergeCell ref="I30:K30"/>
    <mergeCell ref="L30:T30"/>
    <mergeCell ref="G40:H40"/>
    <mergeCell ref="C40:E40"/>
    <mergeCell ref="A40:B40"/>
    <mergeCell ref="R40:T40"/>
    <mergeCell ref="A44:Q44"/>
    <mergeCell ref="R44:T44"/>
    <mergeCell ref="A34:C34"/>
    <mergeCell ref="L34:N34"/>
    <mergeCell ref="D36:G36"/>
    <mergeCell ref="I36:K36"/>
    <mergeCell ref="L188:T188"/>
    <mergeCell ref="L189:T189"/>
    <mergeCell ref="A182:F182"/>
    <mergeCell ref="A186:J186"/>
    <mergeCell ref="A187:J187"/>
    <mergeCell ref="A188:J188"/>
    <mergeCell ref="A189:J189"/>
    <mergeCell ref="A174:D174"/>
    <mergeCell ref="E174:T174"/>
    <mergeCell ref="G176:I176"/>
    <mergeCell ref="A176:F176"/>
    <mergeCell ref="K176:N176"/>
    <mergeCell ref="O176:T176"/>
    <mergeCell ref="A178:T178"/>
    <mergeCell ref="A179:C179"/>
    <mergeCell ref="D179:F179"/>
    <mergeCell ref="L186:T186"/>
    <mergeCell ref="L187:T187"/>
    <mergeCell ref="A184:I184"/>
    <mergeCell ref="J184:T184"/>
    <mergeCell ref="D159:E159"/>
    <mergeCell ref="B153:C153"/>
    <mergeCell ref="B154:C154"/>
    <mergeCell ref="A133:E133"/>
    <mergeCell ref="B149:C149"/>
    <mergeCell ref="D149:E149"/>
    <mergeCell ref="I135:J135"/>
    <mergeCell ref="B150:C150"/>
    <mergeCell ref="D150:E150"/>
    <mergeCell ref="D152:E152"/>
    <mergeCell ref="B151:C151"/>
    <mergeCell ref="D151:E151"/>
    <mergeCell ref="D154:E154"/>
    <mergeCell ref="F153:J153"/>
    <mergeCell ref="F154:J154"/>
    <mergeCell ref="F150:J150"/>
    <mergeCell ref="B143:T143"/>
    <mergeCell ref="B141:T141"/>
    <mergeCell ref="B140:T140"/>
    <mergeCell ref="B144:T144"/>
    <mergeCell ref="B145:T145"/>
    <mergeCell ref="B142:T142"/>
    <mergeCell ref="E137:T137"/>
    <mergeCell ref="A135:C135"/>
    <mergeCell ref="F152:J152"/>
    <mergeCell ref="A172:L172"/>
    <mergeCell ref="M172:T172"/>
    <mergeCell ref="S159:T159"/>
    <mergeCell ref="M160:R160"/>
    <mergeCell ref="S160:T160"/>
    <mergeCell ref="M161:R161"/>
    <mergeCell ref="S161:T161"/>
    <mergeCell ref="B155:C155"/>
    <mergeCell ref="B156:C156"/>
    <mergeCell ref="A165:D165"/>
    <mergeCell ref="E165:T165"/>
    <mergeCell ref="A167:D167"/>
    <mergeCell ref="E167:T167"/>
    <mergeCell ref="A169:D169"/>
    <mergeCell ref="E169:T169"/>
    <mergeCell ref="S155:T155"/>
    <mergeCell ref="B157:C157"/>
    <mergeCell ref="B158:C158"/>
    <mergeCell ref="D158:E158"/>
    <mergeCell ref="S156:T156"/>
    <mergeCell ref="D155:E155"/>
    <mergeCell ref="Q155:R155"/>
    <mergeCell ref="B159:C159"/>
    <mergeCell ref="Q152:R152"/>
    <mergeCell ref="Q156:R156"/>
    <mergeCell ref="Q159:R159"/>
    <mergeCell ref="F155:J155"/>
    <mergeCell ref="F156:J156"/>
    <mergeCell ref="F157:J157"/>
    <mergeCell ref="F158:J158"/>
    <mergeCell ref="F159:J159"/>
    <mergeCell ref="C107:D107"/>
    <mergeCell ref="H107:I107"/>
    <mergeCell ref="P107:S107"/>
    <mergeCell ref="J107:N107"/>
    <mergeCell ref="E107:G107"/>
    <mergeCell ref="A114:F114"/>
    <mergeCell ref="K114:P114"/>
    <mergeCell ref="Q114:R114"/>
    <mergeCell ref="A147:T147"/>
    <mergeCell ref="I133:M133"/>
    <mergeCell ref="N133:O133"/>
    <mergeCell ref="A116:F116"/>
    <mergeCell ref="G116:H116"/>
    <mergeCell ref="Q150:R150"/>
    <mergeCell ref="S150:T150"/>
    <mergeCell ref="B152:C152"/>
    <mergeCell ref="M162:R162"/>
    <mergeCell ref="S162:T162"/>
    <mergeCell ref="A118:F118"/>
    <mergeCell ref="G118:H118"/>
    <mergeCell ref="K116:P116"/>
    <mergeCell ref="Q116:R116"/>
    <mergeCell ref="A120:F120"/>
    <mergeCell ref="G120:H120"/>
    <mergeCell ref="K118:P118"/>
    <mergeCell ref="Q118:R118"/>
    <mergeCell ref="K120:P120"/>
    <mergeCell ref="Q120:R120"/>
    <mergeCell ref="D153:E153"/>
    <mergeCell ref="Q153:R153"/>
    <mergeCell ref="S153:T153"/>
    <mergeCell ref="D156:E156"/>
    <mergeCell ref="Q158:R158"/>
    <mergeCell ref="S158:T158"/>
    <mergeCell ref="D157:E157"/>
    <mergeCell ref="Q157:R157"/>
    <mergeCell ref="S157:T157"/>
    <mergeCell ref="S152:T152"/>
    <mergeCell ref="Q154:R154"/>
    <mergeCell ref="S154:T154"/>
    <mergeCell ref="S149:T149"/>
    <mergeCell ref="O122:R122"/>
    <mergeCell ref="Q149:R149"/>
    <mergeCell ref="Q151:R151"/>
    <mergeCell ref="S151:T151"/>
    <mergeCell ref="A101:D101"/>
    <mergeCell ref="O101:S101"/>
    <mergeCell ref="A99:D99"/>
    <mergeCell ref="H99:J99"/>
    <mergeCell ref="K99:L99"/>
    <mergeCell ref="O99:S99"/>
    <mergeCell ref="F151:J151"/>
    <mergeCell ref="A107:B107"/>
    <mergeCell ref="A112:E112"/>
    <mergeCell ref="K112:O112"/>
    <mergeCell ref="A130:D130"/>
    <mergeCell ref="E130:T130"/>
    <mergeCell ref="G114:H114"/>
    <mergeCell ref="F135:H135"/>
    <mergeCell ref="F133:G133"/>
    <mergeCell ref="A137:D137"/>
    <mergeCell ref="F112:G112"/>
    <mergeCell ref="I127:K127"/>
    <mergeCell ref="L127:N127"/>
    <mergeCell ref="F149:J149"/>
    <mergeCell ref="C124:H124"/>
    <mergeCell ref="C125:H125"/>
    <mergeCell ref="C128:H128"/>
    <mergeCell ref="C126:H126"/>
    <mergeCell ref="C127:H127"/>
    <mergeCell ref="I123:K123"/>
    <mergeCell ref="I126:K126"/>
    <mergeCell ref="L126:N126"/>
    <mergeCell ref="I128:K128"/>
    <mergeCell ref="L128:N128"/>
    <mergeCell ref="A105:C105"/>
    <mergeCell ref="D105:E105"/>
    <mergeCell ref="F105:H105"/>
    <mergeCell ref="I105:J105"/>
    <mergeCell ref="L123:N123"/>
    <mergeCell ref="I124:K124"/>
    <mergeCell ref="L124:N124"/>
    <mergeCell ref="I125:K125"/>
    <mergeCell ref="L125:N125"/>
    <mergeCell ref="C123:H123"/>
    <mergeCell ref="L109:T109"/>
    <mergeCell ref="H109:K109"/>
    <mergeCell ref="F109:G109"/>
    <mergeCell ref="A109:E109"/>
  </mergeCells>
  <conditionalFormatting sqref="A40:T41">
    <cfRule type="expression" dxfId="12" priority="13">
      <formula>$G$38="SI"</formula>
    </cfRule>
  </conditionalFormatting>
  <conditionalFormatting sqref="T107">
    <cfRule type="expression" dxfId="11" priority="9">
      <formula>$T$107="NO"</formula>
    </cfRule>
  </conditionalFormatting>
  <conditionalFormatting sqref="O40">
    <cfRule type="expression" dxfId="10" priority="7">
      <formula>$G$38="SI"</formula>
    </cfRule>
  </conditionalFormatting>
  <conditionalFormatting sqref="I74">
    <cfRule type="expression" dxfId="9" priority="4">
      <formula>$I$74="NO"</formula>
    </cfRule>
  </conditionalFormatting>
  <conditionalFormatting sqref="M172">
    <cfRule type="expression" dxfId="8" priority="3">
      <formula>$M$172="NO"</formula>
    </cfRule>
  </conditionalFormatting>
  <conditionalFormatting sqref="O107">
    <cfRule type="expression" dxfId="7" priority="2">
      <formula>$O$107="NO"</formula>
    </cfRule>
  </conditionalFormatting>
  <conditionalFormatting sqref="J184">
    <cfRule type="expression" dxfId="6" priority="1">
      <formula>$M$172="NO"</formula>
    </cfRule>
  </conditionalFormatting>
  <dataValidations xWindow="131" yWindow="448" count="69">
    <dataValidation type="date" allowBlank="1" showInputMessage="1" showErrorMessage="1" promptTitle="DATA VERBALE" prompt="INSERIRE LA DATA DEL SOPRALLUOGO" sqref="E6:G6">
      <formula1>43101</formula1>
      <formula2>44926</formula2>
    </dataValidation>
    <dataValidation type="list" allowBlank="1" showInputMessage="1" showErrorMessage="1" promptTitle="CONOSCENZA REFERENTE UDO" prompt="SELEZIONARE SI SE IL REFERENTE DELLA UDO E' CONOSCIUTO DALLA EQUIPE DI VIGILANZA. IN TAL CASO NON SERVE INDICARE GLI ESTREMI DEL DOCUMENTO DI RICONOSCIMENTO" sqref="G38">
      <formula1>"SI,NO"</formula1>
    </dataValidation>
    <dataValidation type="list" allowBlank="1" showInputMessage="1" showErrorMessage="1" sqref="P112 S63">
      <formula1>OPZIONI_0</formula1>
    </dataValidation>
    <dataValidation type="list" allowBlank="1" showInputMessage="1" showErrorMessage="1" promptTitle="QUALIFICA" prompt="SELEZIONARE LA QUALIFICA. IN CASO DI QUALIFICA MANCANTE, POTRA' ESSERE AGGIUNTA NEL FOGLIO MENU" sqref="D36:G36 D22:G22 D26:G26 D30:G30">
      <formula1>FIGURA_PROFESSIONALE</formula1>
    </dataValidation>
    <dataValidation type="whole" operator="greaterThanOrEqual" allowBlank="1" showInputMessage="1" showErrorMessage="1" prompt="CAMPO CALCOLATO" sqref="E101 T101 L124:L128 I128">
      <formula1>0</formula1>
    </dataValidation>
    <dataValidation type="textLength" operator="lessThanOrEqual" allowBlank="1" showInputMessage="1" showErrorMessage="1" promptTitle="NUMERO VERBALE" prompt="INSERIRE IL NUMERO DI VERBALE" sqref="Q4:T4">
      <formula1>100</formula1>
    </dataValidation>
    <dataValidation type="time" operator="greaterThanOrEqual" allowBlank="1" showInputMessage="1" showErrorMessage="1" promptTitle="ORA INIZIO" prompt="INSERIRE L'ORARIO DI INIZIO SOPRALLUOGO NEL FORMATO HH:MM" sqref="L6:N6">
      <formula1>0</formula1>
    </dataValidation>
    <dataValidation type="textLength" operator="lessThanOrEqual" allowBlank="1" showInputMessage="1" showErrorMessage="1" promptTitle="UDO" prompt="INSERIRE LA TIPOLOGIA DI UDO E LA DENOMINAZIONE DELLA STRUTTURA" sqref="J8:T8">
      <formula1>300</formula1>
    </dataValidation>
    <dataValidation type="textLength" operator="lessThanOrEqual" allowBlank="1" showInputMessage="1" showErrorMessage="1" promptTitle="INDIRIZZO" prompt="INDICARE L'INDIRIZZO DELL'UDO" sqref="D10:K10">
      <formula1>300</formula1>
    </dataValidation>
    <dataValidation type="textLength" operator="lessThanOrEqual" allowBlank="1" showInputMessage="1" showErrorMessage="1" promptTitle="CODICE STRUTTURA" prompt="INDICARE IL CODICE STRUTTURA/CUDES DELL'UDO" sqref="R10:T10">
      <formula1>20</formula1>
    </dataValidation>
    <dataValidation type="whole" allowBlank="1" showInputMessage="1" showErrorMessage="1" promptTitle="POSTI ABILITATI" prompt="INDICARE I POSTI ABILITATI DELLA UDO" sqref="E12">
      <formula1>1</formula1>
      <formula2>999</formula2>
    </dataValidation>
    <dataValidation type="whole" allowBlank="1" showInputMessage="1" showErrorMessage="1" promptTitle="POSTI CONTRATTUALIZZATI" prompt="INDICARE IL NUMERO DI POSTI LETTO CONTRATTUALIZZATI PER LA MISURA" sqref="S12">
      <formula1>1</formula1>
      <formula2>100</formula2>
    </dataValidation>
    <dataValidation type="textLength" operator="lessThanOrEqual" allowBlank="1" showInputMessage="1" showErrorMessage="1" promptTitle="DENOMINAZIONE" prompt="INDICARE LA DENOMINAZIONE DEL SOGGETTO GESTORE DELLA UDO" sqref="D14:L14">
      <formula1>300</formula1>
    </dataValidation>
    <dataValidation type="textLength" operator="equal" allowBlank="1" showInputMessage="1" showErrorMessage="1" promptTitle="CODICE FISCALE" prompt="INDICARE IL CODICE FISCALE DEL SOGGETTO GESTORE" sqref="R14:T14">
      <formula1>11</formula1>
    </dataValidation>
    <dataValidation type="textLength" operator="lessThanOrEqual" allowBlank="1" showInputMessage="1" showErrorMessage="1" promptTitle="NOME" prompt="INDICARE IL NOME DEL RESPONSABILE DELL'EQUIPE DI VIGILANZA" sqref="O20:T20">
      <formula1>200</formula1>
    </dataValidation>
    <dataValidation type="textLength" operator="lessThanOrEqual" allowBlank="1" showInputMessage="1" showErrorMessage="1" promptTitle="COGNOME LEGALE RAPPRESENTANTE" prompt="INDICARE IL COGNOME DEL LEGALE RAPPRESENTANTE" sqref="D16:J16">
      <formula1>200</formula1>
    </dataValidation>
    <dataValidation type="textLength" operator="lessThanOrEqual" allowBlank="1" showInputMessage="1" showErrorMessage="1" promptTitle="NOME" prompt="INDICARE IL NOME DEL LEGALE RAPPRESENTANTE" sqref="O16:T16">
      <formula1>200</formula1>
    </dataValidation>
    <dataValidation type="textLength" operator="lessThanOrEqual" allowBlank="1" showInputMessage="1" showErrorMessage="1" promptTitle="COGNOME RESPONSABILE ISTRUTTORIA" prompt="INDICARE IL COGNOME DEL RESPONSABILE DELL'EQUIPE DI VIGILANZA" sqref="D20:J20">
      <formula1>200</formula1>
    </dataValidation>
    <dataValidation type="textLength" operator="lessThanOrEqual" allowBlank="1" showInputMessage="1" showErrorMessage="1" promptTitle="UO OPERATORE" prompt="INDICARE L'U.O. DI APPARTENENZA DELL'OPERATORE" sqref="L22:T22 L26:T26 L30:T30">
      <formula1>300</formula1>
    </dataValidation>
    <dataValidation type="textLength" operator="lessThanOrEqual" allowBlank="1" showInputMessage="1" showErrorMessage="1" promptTitle="NOME" prompt="INDICARE IL NOME DEL REFERENTE DELLA UDO" sqref="O34:T34">
      <formula1>200</formula1>
    </dataValidation>
    <dataValidation type="textLength" operator="lessThanOrEqual" allowBlank="1" showInputMessage="1" showErrorMessage="1" promptTitle="COGNOME" prompt="INDICARE IL COGNOME DELL'OPERATORE" sqref="D24:J24 D28:J28">
      <formula1>200</formula1>
    </dataValidation>
    <dataValidation type="textLength" operator="lessThanOrEqual" allowBlank="1" showInputMessage="1" showErrorMessage="1" promptTitle="NOME" prompt="INDICARE IL NOME DELL'OPERATORE" sqref="O24:T24 O28:T28">
      <formula1>200</formula1>
    </dataValidation>
    <dataValidation type="textLength" operator="lessThanOrEqual" allowBlank="1" showInputMessage="1" showErrorMessage="1" promptTitle="COGNOME" prompt="INDICARE IL COGNOME DEL REFERENTE DELLA UDO" sqref="D34:J34">
      <formula1>200</formula1>
    </dataValidation>
    <dataValidation type="textLength" operator="lessThanOrEqual" allowBlank="1" showInputMessage="1" showErrorMessage="1" promptTitle="RUOLO REFERENTE UDO" prompt="INDICARE IL RUOLO ALL'INTERNO DELLA UDO DA PARTE DEL REFERENTE" sqref="L36:T36">
      <formula1>300</formula1>
    </dataValidation>
    <dataValidation type="list" allowBlank="1" showInputMessage="1" showErrorMessage="1" promptTitle="TIPO DOCUMENTO DI RICONOSCIMENTO" prompt="SELEZIONARE IL TIPO DI DOCUMENTO DI RICONOSCIMENTO" sqref="C40:E40">
      <formula1>TIPO_DOCUMENTO</formula1>
    </dataValidation>
    <dataValidation type="textLength" operator="lessThanOrEqual" allowBlank="1" showInputMessage="1" showErrorMessage="1" promptTitle="ENTE RILASCIO DOCUMENTO" prompt="INDICARE LA PUBBLICA AMMINISTRAZIONE CHE HA RILASCIATO IL DOCUMENTO" sqref="I40">
      <formula1>200</formula1>
    </dataValidation>
    <dataValidation type="date" allowBlank="1" showInputMessage="1" showErrorMessage="1" promptTitle="DATA RILASCIO DOCUMENTO" prompt="INDICARE LA DATA DI RILASCO DEL DOCUMENTO DI RICONOSCIMENTO" sqref="R40:T40">
      <formula1>36526</formula1>
      <formula2>44196</formula2>
    </dataValidation>
    <dataValidation type="date" allowBlank="1" showInputMessage="1" showErrorMessage="1" promptTitle="DATA SOTTOSCRIZIONE CONTRATTO" prompt="INDICARE LA DATA IN CUI E' STATO SOTTOSCRITTO IL VIGENTE CONTRATTO PER L'EROGAZIONE DELLA MISURA" sqref="R44:T44">
      <formula1>43101</formula1>
      <formula2>44196</formula2>
    </dataValidation>
    <dataValidation type="list" allowBlank="1" showInputMessage="1" showErrorMessage="1" promptTitle="SELEZIONE OPZIONE" prompt="SELEZIONARE OPZIONE SI/NO" sqref="D56 L56 T56 S58:T58 C66:C67 G66 L66 T66:T67 C70 G70 C72 G72 K72 O72">
      <formula1>OPZIONI_0</formula1>
    </dataValidation>
    <dataValidation type="textLength" operator="lessThanOrEqual" allowBlank="1" showInputMessage="1" showErrorMessage="1" promptTitle="NOTE" prompt="RIPORTARE EVENTUALI INFORMAZIONI AGGIUNTIVE (MASSIMO 700 CARATTERI)" sqref="E53:T53 E60:T60 E78:T78 E90:T90 E130:T130">
      <formula1>700</formula1>
    </dataValidation>
    <dataValidation type="list" allowBlank="1" showInputMessage="1" showErrorMessage="1" promptTitle="SELEZIONE OPZIONE" prompt="SELEZIONARE OPZIONE SI, NO , NON PERTINENTE" sqref="S50:T50 F58:G58 S82:T88 S112 K151:P159">
      <formula1>OPZIONI_1</formula1>
    </dataValidation>
    <dataValidation type="list" allowBlank="1" showInputMessage="1" showErrorMessage="1" promptTitle="SELEZIONE OPZIONE" prompt="SELEZIONE L'OPZIONE RELATIVA ALLA GESTIONE DELLA COPERTURA ASSISTENZIALE SULLE 24 ORE" sqref="G76">
      <formula1>REPERIBILITA</formula1>
    </dataValidation>
    <dataValidation type="textLength" operator="lessThanOrEqual" allowBlank="1" showInputMessage="1" showErrorMessage="1" promptTitle="COGNOME OPERATORE" prompt="INDICARE IL COGNOME DELL'OPERATORE" sqref="A82:C88">
      <formula1>100</formula1>
    </dataValidation>
    <dataValidation type="textLength" operator="lessThanOrEqual" allowBlank="1" showInputMessage="1" showErrorMessage="1" promptTitle="NOME OPERATORE" prompt="INDICARE IL NOME DELL'OPERATORE" sqref="D82:F88">
      <formula1>100</formula1>
    </dataValidation>
    <dataValidation type="textLength" operator="equal" allowBlank="1" showInputMessage="1" showErrorMessage="1" promptTitle="CODICE FISCALE OPERATORE" prompt="INDICARE IL CODICE FISCALE DELL'OPERATORE" sqref="G82:I88 F150:F159">
      <formula1>16</formula1>
    </dataValidation>
    <dataValidation type="textLength" operator="lessThanOrEqual" allowBlank="1" showInputMessage="1" showErrorMessage="1" promptTitle="TITOLO DI STUDIO" prompt="INDICARE IL TITOLO DI STUDIO DELL'OPERATORE" sqref="M82:R88">
      <formula1>100</formula1>
    </dataValidation>
    <dataValidation type="time" operator="greaterThanOrEqual" allowBlank="1" showInputMessage="1" showErrorMessage="1" promptTitle="ORE TOTALI" prompt="INSERIRE IL VALORE NEL FORMATO HH:MM. AD ESEMPIO, PER INDICARE 12 ORE E 50 MINUTI VA INDICATO 12:50." sqref="D103 N103 D105 S103 I103 F109 I105">
      <formula1>0</formula1>
    </dataValidation>
    <dataValidation type="date" allowBlank="1" showInputMessage="1" showErrorMessage="1" promptTitle="DATA" prompt="INSERIRE UNA DATA CORRETTA NEL FORMATO GG/MM/AA" sqref="G176:I176 F133:G133 N133:O133 E93:F93 L93:M93">
      <formula1>43101</formula1>
      <formula2>44196</formula2>
    </dataValidation>
    <dataValidation type="whole" allowBlank="1" showInputMessage="1" showErrorMessage="1" promptTitle="UTENTI PRESENTI" prompt="INDICARE IL NUMERO COMPLESSIVO DEGLI UTENTI CHE HANNO BENEFICIATO DELLA MISURA NEL PERIODO CONSIDERATO" sqref="T133 E95 E97 E99">
      <formula1>1</formula1>
      <formula2>1000</formula2>
    </dataValidation>
    <dataValidation type="whole" allowBlank="1" showInputMessage="1" showErrorMessage="1" promptTitle="GIORNATE COMPLESSIVE" prompt="INDICARE LE GIORNATE COMPLESSIVE DA UTILIZZARE PER LA MISURAZIONE DELLO STANDARD, SOMMANDO LE GIORNATE RIFERITE A TUTTI GLI UTENTI DELLA MISURA." sqref="T95 T97 T99">
      <formula1>1</formula1>
      <formula2>9999</formula2>
    </dataValidation>
    <dataValidation allowBlank="1" showInputMessage="1" showErrorMessage="1" promptTitle="GIORNI" prompt="SI TRATTA DI UN CAMPO CALCOLATO" sqref="T93"/>
    <dataValidation type="textLength" operator="lessThanOrEqual" allowBlank="1" showInputMessage="1" showErrorMessage="1" promptTitle="SPECIFICA ALTRE FIGURE" prompt="INDICARE EVENTUALI ALTRE FIGURE PROFESSIONALI, CHE SI SONO OCCUPATE DELL'ASSISTENZA, DIVERSE DA QUELLE INDICATE AI PUNTI PRECEDENTI" sqref="L109">
      <formula1>700</formula1>
    </dataValidation>
    <dataValidation type="whole" allowBlank="1" showInputMessage="1" showErrorMessage="1" promptTitle="UTENTI PRESENTI" prompt="INDICARE IL NUMERO COMPLESSIVO DEGLI UTENTI DELLA MISURA PRESENTI NEL GIORNO DEL SOPRALLUOGO" sqref="F112">
      <formula1>1</formula1>
      <formula2>1000</formula2>
    </dataValidation>
    <dataValidation type="whole" allowBlank="1" showInputMessage="1" showErrorMessage="1" promptTitle="CAMPIONE" prompt="INDICARE LA NUMEROSITA' DEL CAMPIONE SOTTOPOSTO A VERIFICA DI APPROPRIATEZZA" sqref="D135">
      <formula1>1</formula1>
      <formula2>1000</formula2>
    </dataValidation>
    <dataValidation allowBlank="1" showInputMessage="1" showErrorMessage="1" promptTitle="PERCENTUALE CAMPIONE SU TOTALE" prompt="CAMPO CALCOLATO" sqref="I135 S160:S162"/>
    <dataValidation type="textLength" operator="lessThanOrEqual" allowBlank="1" showInputMessage="1" showErrorMessage="1" promptTitle="SELEZIONE CAMPIONE" prompt="INDICARE LE MODALITA' CON CUI E' STATO SELEZIONATO IL CAMPIONE DA SOTTOPORRE A VERIFICA DI APPROPRIATEZZA" sqref="E137:T137">
      <formula1>1000</formula1>
    </dataValidation>
    <dataValidation type="textLength" operator="lessThanOrEqual" allowBlank="1" showInputMessage="1" showErrorMessage="1" promptTitle="DOCUMENTAZIONE ACQUISTA" prompt="RIPORTARE L'ELENCO DELLA EVENTUALE DOCUMENTAZIONE ACQUISITA NEL CORSO DEL SOPRALLUOGO" sqref="E165:T165 E167:T167 E169:T169">
      <formula1>1000</formula1>
    </dataValidation>
    <dataValidation type="textLength" operator="lessThanOrEqual" allowBlank="1" showInputMessage="1" showErrorMessage="1" promptTitle="DOCUMENTAZIONE ACQUISTA" prompt="RIPORTARE L'ELENCO DELLA EVENTUALE ULTERIORE DOCUMENTAZIONE RICHIESTA NEL CORSO DEL SOPRALLUOGO" sqref="E174:T174">
      <formula1>1000</formula1>
    </dataValidation>
    <dataValidation type="textLength" operator="lessThanOrEqual" allowBlank="1" showInputMessage="1" showErrorMessage="1" promptTitle="CONSEGNA DOCUMENTAZIONE" prompt="INDICARE L'INDIRIZZO E LE MODALITA' DI CONSEGNA DELLA DOCUMENTAZIONE INTEGRATIVA RICHIESTA" sqref="O176:T176">
      <formula1>500</formula1>
    </dataValidation>
    <dataValidation type="time" operator="greaterThanOrEqual" allowBlank="1" showInputMessage="1" showErrorMessage="1" promptTitle="ORA INIZIO" prompt="INSERIRE L'ORARIO DI FINE SOPRALLUOGO, FORMATO HH:MM" sqref="D179:F179">
      <formula1>0</formula1>
    </dataValidation>
    <dataValidation type="whole" allowBlank="1" showInputMessage="1" showErrorMessage="1" promptTitle="PAGINE VERBALE" prompt="INDICARE IL NUMERO COMPLESSIVO DI PAGINE DEL VERBALE" sqref="G182">
      <formula1>1</formula1>
      <formula2>1000</formula2>
    </dataValidation>
    <dataValidation type="textLength" operator="lessThanOrEqual" allowBlank="1" showInputMessage="1" showErrorMessage="1" promptTitle="FIRMA COMPONENTI EQUIPE" prompt="RIPORTARE NOMINATIVO E FRIMA DELL'EQUIPE DI VIGILANZA" sqref="A187:J189">
      <formula1>100</formula1>
    </dataValidation>
    <dataValidation type="textLength" operator="lessThanOrEqual" allowBlank="1" showInputMessage="1" showErrorMessage="1" promptTitle="FIRMA ENTE GESTORE" prompt="RIPORTARE NOMINATIVO E FRIMA DEI REFERENTI DELL'ENTE GESTORE" sqref="L187:T189">
      <formula1>100</formula1>
    </dataValidation>
    <dataValidation type="whole" operator="greaterThanOrEqual" allowBlank="1" showInputMessage="1" showErrorMessage="1" promptTitle="MINUTI TOTALI" prompt="CAMPO CALCOLATO" sqref="C107">
      <formula1>0</formula1>
    </dataValidation>
    <dataValidation allowBlank="1" showInputMessage="1" showErrorMessage="1" promptTitle="MINUTI DOVUTI" prompt="CAMPO CALCOLATO" sqref="H107"/>
    <dataValidation allowBlank="1" showInputMessage="1" showErrorMessage="1" prompt="CAMPO CALCOLATO" sqref="I74 T107 O107"/>
    <dataValidation type="list" allowBlank="1" showInputMessage="1" showErrorMessage="1" promptTitle="SELEZIONE OPZIONE" prompt="SELEZIONARE UNA TRA LE OPZIONI PROPOSTE" sqref="M172:T172">
      <formula1>ESITO</formula1>
    </dataValidation>
    <dataValidation type="whole" allowBlank="1" showInputMessage="1" showErrorMessage="1" promptTitle="POSTI ACCREDITATI" prompt="INSERIRE I POSTI ACCREDITATI DELLA UDO" sqref="K12:L12">
      <formula1>0</formula1>
      <formula2>999</formula2>
    </dataValidation>
    <dataValidation type="list" allowBlank="1" showInputMessage="1" showErrorMessage="1" promptTitle="QUALIFICA" prompt="SELEZIONARE LA QUALIFICA. IN CASO DI QUALIFICA MANCANTE, POTRA' ESSERE AGGIUNTA NEL FOGLIO MENU" sqref="J82:L88">
      <formula1>QUALIFICA_OPERATORE</formula1>
    </dataValidation>
    <dataValidation type="list" allowBlank="1" showInputMessage="1" showErrorMessage="1" promptTitle="CONSEGNA VERBALE " prompt="SELEZIONARE UNA DELLE OPZIONI" sqref="J184">
      <formula1>CONSEGNA_VERBALE</formula1>
    </dataValidation>
    <dataValidation type="list" allowBlank="1" showInputMessage="1" showErrorMessage="1" promptTitle="SELEZIONE OPZIONE" prompt="SELEZIONARE OPZIONE SI, NO" sqref="S49:T49">
      <formula1>OPZIONI_0</formula1>
    </dataValidation>
    <dataValidation type="list" allowBlank="1" showInputMessage="1" showErrorMessage="1" promptTitle="SELEZIONE OPZIONE" prompt="SELEZIONARE OPZIONE SI, NO " sqref="S51:T51 G114:H114 Q114:R114 G116:H116 Q116:R116 G118:H118 Q118:R118 G120:H120 Q120:R120 Q123:R128">
      <formula1>OPZIONI_0</formula1>
    </dataValidation>
    <dataValidation allowBlank="1" showInputMessage="1" showErrorMessage="1" promptTitle="TO INDICATORI SODDISFATTI" prompt="CAMPO CALCOLATO.TOTALE INDICATORI SODDISFATTI PER UTENTE (CONTA INDICATORI IN CUI E' PRESENTE IL SI)." sqref="S150:T159"/>
    <dataValidation allowBlank="1" showInputMessage="1" showErrorMessage="1" promptTitle="INDICATORI UTENTE" prompt="CAMPO CALCOLATO, ESCLUDENDO GLI INDICATORI NON PERTINENTI E INCLUDENDO QUELLI VUOTI" sqref="Q150:R159"/>
    <dataValidation type="textLength" operator="lessThanOrEqual" allowBlank="1" showInputMessage="1" showErrorMessage="1" promptTitle="NOME" prompt="INDICARE IL NOME DELL'UTENTE" sqref="D150:E159">
      <formula1>100</formula1>
    </dataValidation>
    <dataValidation type="textLength" operator="lessThanOrEqual" allowBlank="1" showInputMessage="1" showErrorMessage="1" promptTitle="COGNOME" prompt="INDICARE IL COGNOME DELL'UTENTE" sqref="B150:C159">
      <formula1>100</formula1>
    </dataValidation>
    <dataValidation type="whole" allowBlank="1" showInputMessage="1" showErrorMessage="1" promptTitle="STANDARD SETTIMANALE" prompt="INDICARE LO STANDARD SETTIMANALE PER UTENTE RICHIESTO IN MINUTI" sqref="K95 K97 K99">
      <formula1>1</formula1>
      <formula2>4000</formula2>
    </dataValidation>
    <dataValidation type="whole" allowBlank="1" showInputMessage="1" showErrorMessage="1" promptTitle="NUMERO CAMERE" prompt="INDICARE IL NUMERO DI CAMERE" sqref="I124:K127">
      <formula1>0</formula1>
      <formula2>1000</formula2>
    </dataValidation>
    <dataValidation type="list" allowBlank="1" showInputMessage="1" showErrorMessage="1" promptTitle="SELEZIONE OPZIONE" prompt="SELEZIONARE OPZIONE SI, NO " sqref="K150:P150">
      <formula1>OPZIONI_0</formula1>
    </dataValidation>
  </dataValidations>
  <printOptions horizontalCentered="1"/>
  <pageMargins left="0.19685039370078741" right="0.19685039370078741" top="0.43307086614173229" bottom="0.6692913385826772" header="0.31496062992125984" footer="0.31496062992125984"/>
  <pageSetup paperSize="9" scale="98" fitToHeight="0" orientation="portrait" r:id="rId1"/>
  <headerFooter>
    <oddFooter>&amp;L&amp;8Verbale Vigilanza-Appropriatezza Misure ex DGR 7769/2018 v.2/2018</oddFooter>
  </headerFooter>
  <rowBreaks count="1" manualBreakCount="1">
    <brk id="44" max="19" man="1"/>
  </rowBreaks>
  <ignoredErrors>
    <ignoredError sqref="A189 L18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7"/>
  <sheetViews>
    <sheetView topLeftCell="A3" workbookViewId="0">
      <selection activeCell="A24" sqref="A24"/>
    </sheetView>
  </sheetViews>
  <sheetFormatPr defaultColWidth="31.140625" defaultRowHeight="15" x14ac:dyDescent="0.25"/>
  <cols>
    <col min="1" max="1" width="55.85546875" customWidth="1"/>
    <col min="3" max="3" width="64.85546875" customWidth="1"/>
  </cols>
  <sheetData>
    <row r="2" spans="1:5" x14ac:dyDescent="0.25">
      <c r="A2" t="s">
        <v>33</v>
      </c>
      <c r="C2" t="s">
        <v>52</v>
      </c>
      <c r="E2" t="s">
        <v>158</v>
      </c>
    </row>
    <row r="3" spans="1:5" x14ac:dyDescent="0.25">
      <c r="A3" t="s">
        <v>26</v>
      </c>
      <c r="C3" t="s">
        <v>54</v>
      </c>
      <c r="E3" t="s">
        <v>159</v>
      </c>
    </row>
    <row r="4" spans="1:5" x14ac:dyDescent="0.25">
      <c r="A4" t="s">
        <v>31</v>
      </c>
      <c r="C4" t="s">
        <v>53</v>
      </c>
    </row>
    <row r="5" spans="1:5" x14ac:dyDescent="0.25">
      <c r="A5" t="s">
        <v>168</v>
      </c>
      <c r="C5" t="s">
        <v>147</v>
      </c>
    </row>
    <row r="8" spans="1:5" ht="22.5" customHeight="1" x14ac:dyDescent="0.25">
      <c r="A8" s="2" t="s">
        <v>61</v>
      </c>
      <c r="C8" s="3" t="s">
        <v>110</v>
      </c>
    </row>
    <row r="9" spans="1:5" ht="22.5" customHeight="1" x14ac:dyDescent="0.25">
      <c r="A9" s="1" t="s">
        <v>62</v>
      </c>
      <c r="C9" s="1" t="s">
        <v>111</v>
      </c>
    </row>
    <row r="10" spans="1:5" ht="22.5" customHeight="1" x14ac:dyDescent="0.25">
      <c r="A10" s="1" t="s">
        <v>63</v>
      </c>
      <c r="C10" s="1" t="s">
        <v>112</v>
      </c>
    </row>
    <row r="11" spans="1:5" ht="22.5" customHeight="1" x14ac:dyDescent="0.25">
      <c r="A11" s="1" t="s">
        <v>45</v>
      </c>
      <c r="C11" s="1" t="s">
        <v>113</v>
      </c>
    </row>
    <row r="12" spans="1:5" ht="22.5" customHeight="1" x14ac:dyDescent="0.25">
      <c r="A12" s="1" t="s">
        <v>64</v>
      </c>
      <c r="C12" s="1" t="s">
        <v>114</v>
      </c>
    </row>
    <row r="13" spans="1:5" ht="22.5" customHeight="1" x14ac:dyDescent="0.25">
      <c r="A13" s="1" t="s">
        <v>65</v>
      </c>
      <c r="C13" s="1" t="s">
        <v>115</v>
      </c>
    </row>
    <row r="14" spans="1:5" ht="22.5" customHeight="1" x14ac:dyDescent="0.25">
      <c r="A14" s="1" t="s">
        <v>66</v>
      </c>
    </row>
    <row r="15" spans="1:5" ht="22.5" customHeight="1" x14ac:dyDescent="0.25">
      <c r="A15" s="1" t="s">
        <v>67</v>
      </c>
    </row>
    <row r="16" spans="1:5" ht="22.5" customHeight="1" x14ac:dyDescent="0.25">
      <c r="A16" s="1" t="s">
        <v>68</v>
      </c>
      <c r="C16" s="22" t="s">
        <v>26</v>
      </c>
    </row>
    <row r="17" spans="1:3" ht="22.5" customHeight="1" x14ac:dyDescent="0.25">
      <c r="A17" s="1" t="s">
        <v>69</v>
      </c>
      <c r="C17" s="22" t="s">
        <v>31</v>
      </c>
    </row>
    <row r="18" spans="1:3" ht="36" customHeight="1" x14ac:dyDescent="0.25">
      <c r="A18" s="1" t="s">
        <v>70</v>
      </c>
      <c r="C18" s="23" t="s">
        <v>143</v>
      </c>
    </row>
    <row r="19" spans="1:3" ht="22.5" customHeight="1" x14ac:dyDescent="0.25">
      <c r="A19" s="1" t="s">
        <v>71</v>
      </c>
    </row>
    <row r="20" spans="1:3" ht="22.5" customHeight="1" x14ac:dyDescent="0.25">
      <c r="A20" s="1" t="s">
        <v>72</v>
      </c>
    </row>
    <row r="21" spans="1:3" ht="22.5" customHeight="1" x14ac:dyDescent="0.25">
      <c r="A21" s="1" t="s">
        <v>73</v>
      </c>
      <c r="C21" t="s">
        <v>161</v>
      </c>
    </row>
    <row r="22" spans="1:3" ht="22.5" customHeight="1" x14ac:dyDescent="0.25">
      <c r="A22" s="24" t="s">
        <v>43</v>
      </c>
      <c r="C22" t="s">
        <v>162</v>
      </c>
    </row>
    <row r="23" spans="1:3" ht="22.5" customHeight="1" x14ac:dyDescent="0.25">
      <c r="A23" s="1" t="s">
        <v>74</v>
      </c>
      <c r="C23" s="26" t="s">
        <v>163</v>
      </c>
    </row>
    <row r="24" spans="1:3" ht="22.5" customHeight="1" x14ac:dyDescent="0.25">
      <c r="A24" s="1" t="s">
        <v>75</v>
      </c>
    </row>
    <row r="25" spans="1:3" ht="22.5" customHeight="1" x14ac:dyDescent="0.25">
      <c r="A25" s="1" t="s">
        <v>41</v>
      </c>
    </row>
    <row r="26" spans="1:3" ht="22.5" customHeight="1" x14ac:dyDescent="0.25">
      <c r="A26" s="1" t="s">
        <v>76</v>
      </c>
    </row>
    <row r="27" spans="1:3" ht="22.5" customHeight="1" x14ac:dyDescent="0.25">
      <c r="A27" s="1" t="s">
        <v>77</v>
      </c>
    </row>
    <row r="28" spans="1:3" ht="22.5" customHeight="1" x14ac:dyDescent="0.25">
      <c r="A28" s="1" t="s">
        <v>146</v>
      </c>
    </row>
    <row r="29" spans="1:3" x14ac:dyDescent="0.25">
      <c r="A29" s="22" t="s">
        <v>78</v>
      </c>
    </row>
    <row r="39" spans="1:1" x14ac:dyDescent="0.25">
      <c r="A39" s="2" t="s">
        <v>148</v>
      </c>
    </row>
    <row r="40" spans="1:1" x14ac:dyDescent="0.25">
      <c r="A40" s="1" t="s">
        <v>44</v>
      </c>
    </row>
    <row r="41" spans="1:1" x14ac:dyDescent="0.25">
      <c r="A41" s="1" t="s">
        <v>49</v>
      </c>
    </row>
    <row r="42" spans="1:1" x14ac:dyDescent="0.25">
      <c r="A42" s="1" t="s">
        <v>149</v>
      </c>
    </row>
    <row r="43" spans="1:1" x14ac:dyDescent="0.25">
      <c r="A43" s="1" t="s">
        <v>63</v>
      </c>
    </row>
    <row r="44" spans="1:1" x14ac:dyDescent="0.25">
      <c r="A44" s="1" t="s">
        <v>45</v>
      </c>
    </row>
    <row r="45" spans="1:1" x14ac:dyDescent="0.25">
      <c r="A45" s="1" t="s">
        <v>67</v>
      </c>
    </row>
    <row r="46" spans="1:1" x14ac:dyDescent="0.25">
      <c r="A46" s="1" t="s">
        <v>50</v>
      </c>
    </row>
    <row r="47" spans="1:1" x14ac:dyDescent="0.25">
      <c r="A47" s="24" t="s">
        <v>43</v>
      </c>
    </row>
    <row r="48" spans="1:1" x14ac:dyDescent="0.25">
      <c r="A48" s="1" t="s">
        <v>74</v>
      </c>
    </row>
    <row r="49" spans="1:1" x14ac:dyDescent="0.25">
      <c r="A49" s="1" t="s">
        <v>41</v>
      </c>
    </row>
    <row r="50" spans="1:1" x14ac:dyDescent="0.25">
      <c r="A50" s="1" t="s">
        <v>46</v>
      </c>
    </row>
    <row r="51" spans="1:1" x14ac:dyDescent="0.25">
      <c r="A51" s="1" t="s">
        <v>152</v>
      </c>
    </row>
    <row r="52" spans="1:1" x14ac:dyDescent="0.25">
      <c r="A52" s="1" t="s">
        <v>48</v>
      </c>
    </row>
    <row r="53" spans="1:1" x14ac:dyDescent="0.25">
      <c r="A53" s="1" t="s">
        <v>150</v>
      </c>
    </row>
    <row r="54" spans="1:1" x14ac:dyDescent="0.25">
      <c r="A54" s="1" t="s">
        <v>47</v>
      </c>
    </row>
    <row r="55" spans="1:1" x14ac:dyDescent="0.25">
      <c r="A55" s="1" t="s">
        <v>153</v>
      </c>
    </row>
    <row r="56" spans="1:1" x14ac:dyDescent="0.25">
      <c r="A56" s="1" t="s">
        <v>151</v>
      </c>
    </row>
    <row r="57" spans="1:1" x14ac:dyDescent="0.25">
      <c r="A57" s="25" t="s">
        <v>154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VERBALE_MISURA_RESID_ASSISTITA</vt:lpstr>
      <vt:lpstr>MENU</vt:lpstr>
      <vt:lpstr>VERBALE_MISURA_RESID_ASSISTITA!Area_stampa</vt:lpstr>
      <vt:lpstr>CONSEGNA_VERBALE</vt:lpstr>
      <vt:lpstr>ESITO</vt:lpstr>
      <vt:lpstr>FIGURA_PROFESSIONALE</vt:lpstr>
      <vt:lpstr>OPZIONI_0</vt:lpstr>
      <vt:lpstr>OPZIONI_1</vt:lpstr>
      <vt:lpstr>QUALIFICA_OPERATORE</vt:lpstr>
      <vt:lpstr>REPERIBILITA</vt:lpstr>
      <vt:lpstr>REQUISITI_GENERALI</vt:lpstr>
      <vt:lpstr>TIPO_DOCUMENTO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Rocca</dc:creator>
  <cp:lastModifiedBy>Carolina Maffezzoni</cp:lastModifiedBy>
  <cp:lastPrinted>2018-11-08T15:58:08Z</cp:lastPrinted>
  <dcterms:created xsi:type="dcterms:W3CDTF">2018-09-20T09:56:40Z</dcterms:created>
  <dcterms:modified xsi:type="dcterms:W3CDTF">2019-01-07T10:16:23Z</dcterms:modified>
</cp:coreProperties>
</file>