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010" windowWidth="24060" windowHeight="507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G73" i="1"/>
  <c r="K63"/>
  <c r="K64"/>
  <c r="K65"/>
  <c r="K66"/>
  <c r="K67"/>
  <c r="K68"/>
  <c r="K69"/>
  <c r="K70"/>
  <c r="I63"/>
  <c r="I64"/>
  <c r="I65"/>
  <c r="I66"/>
  <c r="I67"/>
  <c r="I68"/>
  <c r="I69"/>
  <c r="I70"/>
  <c r="G63"/>
  <c r="G64"/>
  <c r="G65"/>
  <c r="G66"/>
  <c r="G67"/>
  <c r="G68"/>
  <c r="G69"/>
  <c r="G70"/>
  <c r="G62" l="1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G72" l="1"/>
  <c r="I15"/>
  <c r="K15"/>
  <c r="I16"/>
  <c r="K16"/>
  <c r="I17" l="1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K88"/>
  <c r="K17" l="1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G74" l="1"/>
  <c r="G75" s="1"/>
</calcChain>
</file>

<file path=xl/sharedStrings.xml><?xml version="1.0" encoding="utf-8"?>
<sst xmlns="http://schemas.openxmlformats.org/spreadsheetml/2006/main" count="215" uniqueCount="162">
  <si>
    <t>OFFRE</t>
  </si>
  <si>
    <t>id</t>
  </si>
  <si>
    <t>descrizione</t>
  </si>
  <si>
    <t>L01-01</t>
  </si>
  <si>
    <t>udm</t>
  </si>
  <si>
    <t>fabbisogno</t>
  </si>
  <si>
    <t>prezzo unitario offerto</t>
  </si>
  <si>
    <t>udm/cfz</t>
  </si>
  <si>
    <t>prezzo confezione</t>
  </si>
  <si>
    <t>nome commerciale</t>
  </si>
  <si>
    <t>CND</t>
  </si>
  <si>
    <t>repertorio</t>
  </si>
  <si>
    <t>Il/la</t>
  </si>
  <si>
    <t>sottoscritto</t>
  </si>
  <si>
    <t>il</t>
  </si>
  <si>
    <t>nato a</t>
  </si>
  <si>
    <t>in qualità di</t>
  </si>
  <si>
    <t>L01-02</t>
  </si>
  <si>
    <t>L01-03</t>
  </si>
  <si>
    <t>L01-04</t>
  </si>
  <si>
    <t>L01-05</t>
  </si>
  <si>
    <t>L01-06</t>
  </si>
  <si>
    <t>L01-07</t>
  </si>
  <si>
    <t>L01-08</t>
  </si>
  <si>
    <t>L01-09</t>
  </si>
  <si>
    <t>L01-10</t>
  </si>
  <si>
    <t>L01-11</t>
  </si>
  <si>
    <t>L01-12</t>
  </si>
  <si>
    <t>L01-13</t>
  </si>
  <si>
    <t>L01-14</t>
  </si>
  <si>
    <t>L01-15</t>
  </si>
  <si>
    <t>L01-16</t>
  </si>
  <si>
    <t>L01-17</t>
  </si>
  <si>
    <t>L01-18</t>
  </si>
  <si>
    <t>L01-19</t>
  </si>
  <si>
    <t>L01-20</t>
  </si>
  <si>
    <t>L01-21</t>
  </si>
  <si>
    <t>L01-22</t>
  </si>
  <si>
    <t>L01-23</t>
  </si>
  <si>
    <t>L01-24</t>
  </si>
  <si>
    <t>L01-25</t>
  </si>
  <si>
    <t>L01-26</t>
  </si>
  <si>
    <t>L01-27</t>
  </si>
  <si>
    <t>L01-28</t>
  </si>
  <si>
    <t>L01-29</t>
  </si>
  <si>
    <t>L01-30</t>
  </si>
  <si>
    <t>L01-31</t>
  </si>
  <si>
    <t>L01-32</t>
  </si>
  <si>
    <t>L01-33</t>
  </si>
  <si>
    <t>L01-34</t>
  </si>
  <si>
    <t>L01-35</t>
  </si>
  <si>
    <t>se altro specificare</t>
  </si>
  <si>
    <t>della ditta</t>
  </si>
  <si>
    <t>con sede in</t>
  </si>
  <si>
    <t>per il lotto 1 della presente procedura di gara, alle condizioni previste dal Capitolato Speciale d'Appalto i seguenti prezzi unitari:</t>
  </si>
  <si>
    <t>offerta totale</t>
  </si>
  <si>
    <t>Partita IVA</t>
  </si>
  <si>
    <t>Codice Fiscale</t>
  </si>
  <si>
    <t>Telefono</t>
  </si>
  <si>
    <t>Fax</t>
  </si>
  <si>
    <t>PEC</t>
  </si>
  <si>
    <t>Dichiara inoltre</t>
  </si>
  <si>
    <t xml:space="preserve"> - che le condizioni economiche sopra esposte sono da ritenersi remunerative</t>
  </si>
  <si>
    <t xml:space="preserve"> - che la propria offerta è valida per 180 giorni dalla data di scadenza della presentazione delle offerte</t>
  </si>
  <si>
    <t xml:space="preserve"> - di assumere a proprio carico tutti gli oneri assicurativi e previdenziali di legge</t>
  </si>
  <si>
    <t xml:space="preserve"> - di osservare le norme vigenti in materia di sicurezza sul lavoro e di retribuzione dei lavoratori dipendenti</t>
  </si>
  <si>
    <t xml:space="preserve"> - di accettare condizioni contrattuali e penalità contenute nella documentazione di gara</t>
  </si>
  <si>
    <t>(Luogo)</t>
  </si>
  <si>
    <t>(data)</t>
  </si>
  <si>
    <t>Documento firmato digitalmente da</t>
  </si>
  <si>
    <t>Totale offerta</t>
  </si>
  <si>
    <t>kligler iron agar</t>
  </si>
  <si>
    <t xml:space="preserve">tbx </t>
  </si>
  <si>
    <t>plate count agar (pca)</t>
  </si>
  <si>
    <t>emulsione al tuorlo d'uovo (per myp)</t>
  </si>
  <si>
    <t>polimixin b supplement (per myp)</t>
  </si>
  <si>
    <t>supplemento perfringens (tsc)</t>
  </si>
  <si>
    <t>pseudomonas cn supplement</t>
  </si>
  <si>
    <t>bolton broth selective supplement</t>
  </si>
  <si>
    <t>cca selective supplement ( per campylobacter)</t>
  </si>
  <si>
    <t>emulsione al tuorlo d'uovo al tellurito</t>
  </si>
  <si>
    <t>acido lattico 10%</t>
  </si>
  <si>
    <t>laked horse blood</t>
  </si>
  <si>
    <t>tryptone soya agar (tsa)</t>
  </si>
  <si>
    <t>xld medium</t>
  </si>
  <si>
    <t>water pca  polvere</t>
  </si>
  <si>
    <t>violet red bile glucose agar</t>
  </si>
  <si>
    <t xml:space="preserve">tryptone </t>
  </si>
  <si>
    <t>tcbs cholerae medium</t>
  </si>
  <si>
    <t>ss agar</t>
  </si>
  <si>
    <t>pseudomonas cn agar</t>
  </si>
  <si>
    <t>perfringens agar base (tsc)</t>
  </si>
  <si>
    <t>myp agar</t>
  </si>
  <si>
    <t>legionella cye agar base</t>
  </si>
  <si>
    <t>lab-lemco powder</t>
  </si>
  <si>
    <t>drbc agar base</t>
  </si>
  <si>
    <t>campylobacter blood agar base free selective</t>
  </si>
  <si>
    <t>baird parker</t>
  </si>
  <si>
    <t>bolton selective enrichment broth</t>
  </si>
  <si>
    <t>tryptone soya broth</t>
  </si>
  <si>
    <t>slanetz and bartley medium menteroccocus</t>
  </si>
  <si>
    <t>legionella bcye growth supplement</t>
  </si>
  <si>
    <t>legionella mwy selective supplement</t>
  </si>
  <si>
    <t>chloramphenicol selective supplement</t>
  </si>
  <si>
    <t>chromogenic  coliform agar (cca)</t>
  </si>
  <si>
    <t>buffered peptone water</t>
  </si>
  <si>
    <t xml:space="preserve">gelose sabouraud chloramphenicol 2 </t>
  </si>
  <si>
    <t>tryptic soy broth modified (mtsb)</t>
  </si>
  <si>
    <t>sucrose bacteriological</t>
  </si>
  <si>
    <t>peptone bacteriological</t>
  </si>
  <si>
    <t>nutrient agar</t>
  </si>
  <si>
    <t xml:space="preserve">novobiocin antimicrobic suppl </t>
  </si>
  <si>
    <t>mac conkey sorbitol agar</t>
  </si>
  <si>
    <t xml:space="preserve">malt extract agar </t>
  </si>
  <si>
    <t xml:space="preserve">chromogenic e.coli o 157 agar </t>
  </si>
  <si>
    <t>cefixime e tellurite (for e.coli o 157)</t>
  </si>
  <si>
    <t>bile salts</t>
  </si>
  <si>
    <t>bile esculin azide agar</t>
  </si>
  <si>
    <t>potato dextrose agar</t>
  </si>
  <si>
    <t>L01-36</t>
  </si>
  <si>
    <t>L01-37</t>
  </si>
  <si>
    <t>L01-38</t>
  </si>
  <si>
    <t>L01-39</t>
  </si>
  <si>
    <t>L01-40</t>
  </si>
  <si>
    <t>L01-41</t>
  </si>
  <si>
    <t>L01-42</t>
  </si>
  <si>
    <t>L01-43</t>
  </si>
  <si>
    <t>L01-44</t>
  </si>
  <si>
    <t>L01-45</t>
  </si>
  <si>
    <t>L01-46</t>
  </si>
  <si>
    <t>L01-47</t>
  </si>
  <si>
    <t>L01-48</t>
  </si>
  <si>
    <t>gr</t>
  </si>
  <si>
    <t>ml</t>
  </si>
  <si>
    <t>codice ditta</t>
  </si>
  <si>
    <t>Totale base d'asta</t>
  </si>
  <si>
    <t>IVA</t>
  </si>
  <si>
    <t>Totale offerta con IVA</t>
  </si>
  <si>
    <t xml:space="preserve">  valore da indicare su piattaforma Sintel</t>
  </si>
  <si>
    <t>prezzo totale
a base d'asta</t>
  </si>
  <si>
    <t>prezzo unitario 
a base d'asta</t>
  </si>
  <si>
    <t>via</t>
  </si>
  <si>
    <t>Email</t>
  </si>
  <si>
    <t>L01-49</t>
  </si>
  <si>
    <t>Glucose agar</t>
  </si>
  <si>
    <t>L01-50</t>
  </si>
  <si>
    <t xml:space="preserve">GVPC selective supplement </t>
  </si>
  <si>
    <t>L01-51</t>
  </si>
  <si>
    <t>Maximum recovery diluent</t>
  </si>
  <si>
    <t>L01-52</t>
  </si>
  <si>
    <t>rvs</t>
  </si>
  <si>
    <t>L01-53</t>
  </si>
  <si>
    <t>mktt'n</t>
  </si>
  <si>
    <t>L01-54</t>
  </si>
  <si>
    <t>ALOA-Ottaviani</t>
  </si>
  <si>
    <t>L01-55</t>
  </si>
  <si>
    <t>ALOA supplement</t>
  </si>
  <si>
    <t>L01-56</t>
  </si>
  <si>
    <t>violet red bile lactose agar</t>
  </si>
  <si>
    <t>Importo complessivo a base d’asta non superabile: € 24.739,92</t>
  </si>
  <si>
    <t>fl</t>
  </si>
  <si>
    <t>ALLEGATO D1 - MODELLO OFFERTA ECONOMICA LOTTO 1 (TERRENI LIOFILIZZATI E SUPPLEMENTI)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</si>
</sst>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_-&quot;€&quot;\ * #,##0.00000_-;\-&quot;€&quot;\ * #,##0.00000_-;_-&quot;€&quot;\ * &quot;-&quot;?????_-;_-@_-"/>
    <numFmt numFmtId="165" formatCode="_-&quot;€&quot;\ * #,##0.00000_-;\-&quot;€&quot;\ * #,##0.00000_-;_-&quot;€&quot;\ 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4" borderId="0" xfId="0" applyFont="1" applyFill="1" applyBorder="1" applyAlignment="1" applyProtection="1">
      <alignment vertical="center"/>
      <protection locked="0"/>
    </xf>
    <xf numFmtId="44" fontId="3" fillId="4" borderId="1" xfId="1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2" fontId="3" fillId="4" borderId="1" xfId="1" applyNumberFormat="1" applyFont="1" applyFill="1" applyBorder="1" applyAlignment="1" applyProtection="1">
      <alignment vertical="center"/>
      <protection locked="0"/>
    </xf>
    <xf numFmtId="2" fontId="3" fillId="4" borderId="1" xfId="0" applyNumberFormat="1" applyFont="1" applyFill="1" applyBorder="1" applyAlignment="1" applyProtection="1">
      <alignment vertical="center"/>
      <protection locked="0"/>
    </xf>
    <xf numFmtId="44" fontId="3" fillId="4" borderId="1" xfId="1" applyFont="1" applyFill="1" applyBorder="1" applyAlignment="1" applyProtection="1">
      <alignment vertical="center" shrinkToFit="1"/>
      <protection locked="0"/>
    </xf>
    <xf numFmtId="164" fontId="3" fillId="4" borderId="1" xfId="0" applyNumberFormat="1" applyFont="1" applyFill="1" applyBorder="1" applyAlignment="1" applyProtection="1">
      <alignment vertical="center" shrinkToFit="1"/>
      <protection locked="0"/>
    </xf>
    <xf numFmtId="164" fontId="3" fillId="4" borderId="1" xfId="1" applyNumberFormat="1" applyFont="1" applyFill="1" applyBorder="1" applyAlignment="1" applyProtection="1">
      <alignment vertical="center"/>
      <protection locked="0"/>
    </xf>
    <xf numFmtId="14" fontId="0" fillId="4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vertical="center"/>
    </xf>
    <xf numFmtId="44" fontId="3" fillId="0" borderId="1" xfId="1" applyFont="1" applyFill="1" applyBorder="1" applyAlignment="1" applyProtection="1">
      <alignment vertical="center"/>
    </xf>
    <xf numFmtId="164" fontId="0" fillId="0" borderId="1" xfId="0" applyNumberFormat="1" applyFont="1" applyFill="1" applyBorder="1" applyAlignment="1" applyProtection="1">
      <alignment vertical="center"/>
    </xf>
    <xf numFmtId="0" fontId="0" fillId="3" borderId="5" xfId="0" applyFont="1" applyFill="1" applyBorder="1" applyAlignment="1" applyProtection="1">
      <alignment vertical="center"/>
    </xf>
    <xf numFmtId="44" fontId="2" fillId="3" borderId="6" xfId="0" applyNumberFormat="1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horizontal="left" vertical="center"/>
    </xf>
    <xf numFmtId="44" fontId="0" fillId="3" borderId="0" xfId="0" applyNumberFormat="1" applyFont="1" applyFill="1" applyBorder="1" applyAlignment="1" applyProtection="1">
      <alignment vertical="center"/>
    </xf>
    <xf numFmtId="44" fontId="2" fillId="3" borderId="0" xfId="0" applyNumberFormat="1" applyFont="1" applyFill="1" applyBorder="1" applyAlignment="1" applyProtection="1">
      <alignment vertical="center"/>
    </xf>
    <xf numFmtId="44" fontId="0" fillId="3" borderId="0" xfId="1" applyFont="1" applyFill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164" fontId="0" fillId="0" borderId="1" xfId="0" applyNumberFormat="1" applyFont="1" applyBorder="1" applyAlignment="1">
      <alignment horizontal="left" vertical="center"/>
    </xf>
    <xf numFmtId="3" fontId="0" fillId="0" borderId="1" xfId="0" applyNumberFormat="1" applyFont="1" applyFill="1" applyBorder="1" applyAlignment="1" applyProtection="1">
      <alignment horizontal="center" vertical="center"/>
    </xf>
    <xf numFmtId="165" fontId="2" fillId="3" borderId="6" xfId="0" applyNumberFormat="1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0" xfId="0" quotePrefix="1" applyFont="1" applyFill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3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left" vertical="center"/>
      <protection locked="0"/>
    </xf>
    <xf numFmtId="44" fontId="0" fillId="3" borderId="0" xfId="1" applyFont="1" applyFill="1" applyAlignment="1" applyProtection="1">
      <alignment horizontal="center" vertical="center"/>
      <protection locked="0"/>
    </xf>
  </cellXfs>
  <cellStyles count="2">
    <cellStyle name="Normale" xfId="0" builtinId="0"/>
    <cellStyle name="Valuta" xfId="1" builtinId="4"/>
  </cellStyles>
  <dxfs count="1">
    <dxf>
      <font>
        <strike val="0"/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tabSelected="1" topLeftCell="A61" workbookViewId="0">
      <selection activeCell="J84" sqref="J84:K84"/>
    </sheetView>
  </sheetViews>
  <sheetFormatPr defaultColWidth="0" defaultRowHeight="0" customHeight="1" zeroHeight="1"/>
  <cols>
    <col min="1" max="1" width="6.5703125" style="17" bestFit="1" customWidth="1"/>
    <col min="2" max="2" width="12.85546875" style="17" customWidth="1"/>
    <col min="3" max="3" width="29.42578125" style="17" customWidth="1"/>
    <col min="4" max="4" width="12.42578125" style="17" customWidth="1"/>
    <col min="5" max="5" width="5" style="17" bestFit="1" customWidth="1"/>
    <col min="6" max="6" width="19.85546875" style="17" customWidth="1"/>
    <col min="7" max="7" width="20.140625" style="17" customWidth="1"/>
    <col min="8" max="8" width="17.85546875" style="17" customWidth="1"/>
    <col min="9" max="9" width="22.85546875" style="17" customWidth="1"/>
    <col min="10" max="10" width="11.42578125" style="17" bestFit="1" customWidth="1"/>
    <col min="11" max="11" width="18.85546875" style="17" bestFit="1" customWidth="1"/>
    <col min="12" max="12" width="19.7109375" style="17" bestFit="1" customWidth="1"/>
    <col min="13" max="13" width="17.140625" style="17" customWidth="1"/>
    <col min="14" max="14" width="20.85546875" style="17" customWidth="1"/>
    <col min="15" max="15" width="17.5703125" style="17" customWidth="1"/>
    <col min="16" max="17" width="0" style="17" hidden="1" customWidth="1"/>
    <col min="18" max="16384" width="9.140625" style="17" hidden="1"/>
  </cols>
  <sheetData>
    <row r="1" spans="1:15" s="16" customFormat="1" ht="20.100000000000001" customHeight="1">
      <c r="A1" s="48" t="s">
        <v>161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36.75" customHeight="1">
      <c r="A2" s="49" t="s">
        <v>159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0.100000000000001" customHeight="1">
      <c r="A3" s="10" t="s">
        <v>12</v>
      </c>
      <c r="B3" s="11" t="s">
        <v>13</v>
      </c>
      <c r="C3" s="38"/>
      <c r="D3" s="38"/>
      <c r="E3" s="38"/>
      <c r="F3" s="38"/>
      <c r="G3" s="38"/>
      <c r="H3" s="12" t="s">
        <v>15</v>
      </c>
      <c r="I3" s="38"/>
      <c r="J3" s="38"/>
      <c r="K3" s="38"/>
      <c r="L3" s="38"/>
      <c r="M3" s="12" t="s">
        <v>14</v>
      </c>
      <c r="N3" s="9"/>
      <c r="O3" s="11"/>
    </row>
    <row r="4" spans="1:15" ht="20.100000000000001" customHeight="1">
      <c r="A4" s="42" t="s">
        <v>16</v>
      </c>
      <c r="B4" s="42"/>
      <c r="C4" s="43"/>
      <c r="D4" s="43"/>
      <c r="E4" s="43"/>
      <c r="F4" s="43"/>
      <c r="G4" s="43"/>
      <c r="H4" s="10" t="s">
        <v>51</v>
      </c>
      <c r="I4" s="40"/>
      <c r="J4" s="40"/>
      <c r="K4" s="40"/>
      <c r="L4" s="40"/>
      <c r="M4" s="40"/>
      <c r="N4" s="40"/>
      <c r="O4" s="11"/>
    </row>
    <row r="5" spans="1:15" ht="20.100000000000001" customHeight="1">
      <c r="A5" s="42" t="s">
        <v>52</v>
      </c>
      <c r="B5" s="42"/>
      <c r="C5" s="38"/>
      <c r="D5" s="38"/>
      <c r="E5" s="38"/>
      <c r="F5" s="38"/>
      <c r="G5" s="38"/>
      <c r="H5" s="13"/>
      <c r="I5" s="11"/>
      <c r="J5" s="11"/>
      <c r="K5" s="11"/>
      <c r="L5" s="11"/>
      <c r="M5" s="11"/>
      <c r="N5" s="11"/>
      <c r="O5" s="11"/>
    </row>
    <row r="6" spans="1:15" ht="20.100000000000001" customHeight="1">
      <c r="A6" s="42" t="s">
        <v>53</v>
      </c>
      <c r="B6" s="42"/>
      <c r="C6" s="38"/>
      <c r="D6" s="38"/>
      <c r="E6" s="38"/>
      <c r="F6" s="38"/>
      <c r="G6" s="38"/>
      <c r="H6" s="12" t="s">
        <v>141</v>
      </c>
      <c r="I6" s="43"/>
      <c r="J6" s="43"/>
      <c r="K6" s="43"/>
      <c r="L6" s="43"/>
      <c r="M6" s="43"/>
      <c r="N6" s="43"/>
      <c r="O6" s="11"/>
    </row>
    <row r="7" spans="1:15" ht="20.100000000000001" customHeight="1">
      <c r="A7" s="42" t="s">
        <v>56</v>
      </c>
      <c r="B7" s="42"/>
      <c r="C7" s="38"/>
      <c r="D7" s="38"/>
      <c r="E7" s="38"/>
      <c r="F7" s="38"/>
      <c r="G7" s="11"/>
      <c r="H7" s="14" t="s">
        <v>57</v>
      </c>
      <c r="I7" s="39"/>
      <c r="J7" s="39"/>
      <c r="K7" s="39"/>
      <c r="L7" s="39"/>
      <c r="M7" s="11"/>
      <c r="N7" s="11"/>
      <c r="O7" s="11"/>
    </row>
    <row r="8" spans="1:15" ht="20.100000000000001" customHeight="1">
      <c r="A8" s="42" t="s">
        <v>58</v>
      </c>
      <c r="B8" s="42"/>
      <c r="C8" s="1"/>
      <c r="D8" s="11"/>
      <c r="E8" s="10" t="s">
        <v>59</v>
      </c>
      <c r="F8" s="43"/>
      <c r="G8" s="43"/>
      <c r="H8" s="12" t="s">
        <v>142</v>
      </c>
      <c r="I8" s="39"/>
      <c r="J8" s="39"/>
      <c r="K8" s="39"/>
      <c r="L8" s="12" t="s">
        <v>60</v>
      </c>
      <c r="M8" s="43"/>
      <c r="N8" s="43"/>
      <c r="O8" s="11"/>
    </row>
    <row r="9" spans="1:15" ht="20.100000000000001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18" customFormat="1" ht="20.100000000000001" customHeight="1">
      <c r="A10" s="52" t="s">
        <v>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ht="20.100000000000001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ht="20.100000000000001" customHeight="1">
      <c r="A12" s="50" t="s">
        <v>54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20.100000000000001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5" s="21" customFormat="1" ht="30.75" customHeight="1">
      <c r="A14" s="19" t="s">
        <v>1</v>
      </c>
      <c r="B14" s="54" t="s">
        <v>2</v>
      </c>
      <c r="C14" s="55"/>
      <c r="D14" s="19" t="s">
        <v>5</v>
      </c>
      <c r="E14" s="19" t="s">
        <v>4</v>
      </c>
      <c r="F14" s="19" t="s">
        <v>140</v>
      </c>
      <c r="G14" s="19" t="s">
        <v>139</v>
      </c>
      <c r="H14" s="20" t="s">
        <v>6</v>
      </c>
      <c r="I14" s="20" t="s">
        <v>55</v>
      </c>
      <c r="J14" s="20" t="s">
        <v>7</v>
      </c>
      <c r="K14" s="20" t="s">
        <v>8</v>
      </c>
      <c r="L14" s="20" t="s">
        <v>9</v>
      </c>
      <c r="M14" s="20" t="s">
        <v>134</v>
      </c>
      <c r="N14" s="20" t="s">
        <v>10</v>
      </c>
      <c r="O14" s="20" t="s">
        <v>11</v>
      </c>
    </row>
    <row r="15" spans="1:15" ht="20.100000000000001" customHeight="1">
      <c r="A15" s="22" t="s">
        <v>3</v>
      </c>
      <c r="B15" s="44" t="s">
        <v>118</v>
      </c>
      <c r="C15" s="45"/>
      <c r="D15" s="35">
        <v>3000</v>
      </c>
      <c r="E15" s="23" t="s">
        <v>132</v>
      </c>
      <c r="F15" s="34">
        <v>0.14599999999999999</v>
      </c>
      <c r="G15" s="24">
        <f>F15*D15</f>
        <v>438</v>
      </c>
      <c r="H15" s="8"/>
      <c r="I15" s="25">
        <f>D15*H15</f>
        <v>0</v>
      </c>
      <c r="J15" s="4"/>
      <c r="K15" s="26">
        <f>H15*J15</f>
        <v>0</v>
      </c>
      <c r="L15" s="6"/>
      <c r="M15" s="2"/>
      <c r="N15" s="2"/>
      <c r="O15" s="2"/>
    </row>
    <row r="16" spans="1:15" ht="20.100000000000001" customHeight="1">
      <c r="A16" s="22" t="s">
        <v>17</v>
      </c>
      <c r="B16" s="44" t="s">
        <v>117</v>
      </c>
      <c r="C16" s="45"/>
      <c r="D16" s="35">
        <v>3000</v>
      </c>
      <c r="E16" s="23" t="s">
        <v>132</v>
      </c>
      <c r="F16" s="34">
        <v>7.0999999999999994E-2</v>
      </c>
      <c r="G16" s="24">
        <f t="shared" ref="G16:G70" si="0">F16*D16</f>
        <v>212.99999999999997</v>
      </c>
      <c r="H16" s="8"/>
      <c r="I16" s="25">
        <f t="shared" ref="I16:I70" si="1">D16*H16</f>
        <v>0</v>
      </c>
      <c r="J16" s="5"/>
      <c r="K16" s="26">
        <f t="shared" ref="K16:K70" si="2">H16*J16</f>
        <v>0</v>
      </c>
      <c r="L16" s="7"/>
      <c r="M16" s="3"/>
      <c r="N16" s="3"/>
      <c r="O16" s="3"/>
    </row>
    <row r="17" spans="1:15" ht="20.100000000000001" customHeight="1">
      <c r="A17" s="22" t="s">
        <v>18</v>
      </c>
      <c r="B17" s="44" t="s">
        <v>116</v>
      </c>
      <c r="C17" s="45"/>
      <c r="D17" s="35">
        <v>3000</v>
      </c>
      <c r="E17" s="23" t="s">
        <v>132</v>
      </c>
      <c r="F17" s="34">
        <v>0.19600000000000001</v>
      </c>
      <c r="G17" s="24">
        <f t="shared" si="0"/>
        <v>588</v>
      </c>
      <c r="H17" s="8"/>
      <c r="I17" s="25">
        <f t="shared" si="1"/>
        <v>0</v>
      </c>
      <c r="J17" s="5"/>
      <c r="K17" s="26">
        <f t="shared" si="2"/>
        <v>0</v>
      </c>
      <c r="L17" s="7"/>
      <c r="M17" s="3"/>
      <c r="N17" s="3"/>
      <c r="O17" s="3"/>
    </row>
    <row r="18" spans="1:15" ht="20.100000000000001" customHeight="1">
      <c r="A18" s="22" t="s">
        <v>19</v>
      </c>
      <c r="B18" s="44" t="s">
        <v>115</v>
      </c>
      <c r="C18" s="45"/>
      <c r="D18" s="35">
        <v>15000</v>
      </c>
      <c r="E18" s="23" t="s">
        <v>133</v>
      </c>
      <c r="F18" s="34">
        <v>7.0000000000000001E-3</v>
      </c>
      <c r="G18" s="24">
        <f t="shared" si="0"/>
        <v>105</v>
      </c>
      <c r="H18" s="8"/>
      <c r="I18" s="25">
        <f t="shared" si="1"/>
        <v>0</v>
      </c>
      <c r="J18" s="5"/>
      <c r="K18" s="26">
        <f t="shared" si="2"/>
        <v>0</v>
      </c>
      <c r="L18" s="7"/>
      <c r="M18" s="3"/>
      <c r="N18" s="3"/>
      <c r="O18" s="3"/>
    </row>
    <row r="19" spans="1:15" ht="20.100000000000001" customHeight="1">
      <c r="A19" s="22" t="s">
        <v>20</v>
      </c>
      <c r="B19" s="44" t="s">
        <v>114</v>
      </c>
      <c r="C19" s="45"/>
      <c r="D19" s="35">
        <v>1500</v>
      </c>
      <c r="E19" s="23" t="s">
        <v>132</v>
      </c>
      <c r="F19" s="34">
        <v>0.6137999999999999</v>
      </c>
      <c r="G19" s="24">
        <f t="shared" si="0"/>
        <v>920.69999999999982</v>
      </c>
      <c r="H19" s="8"/>
      <c r="I19" s="25">
        <f t="shared" si="1"/>
        <v>0</v>
      </c>
      <c r="J19" s="5"/>
      <c r="K19" s="26">
        <f t="shared" si="2"/>
        <v>0</v>
      </c>
      <c r="L19" s="7"/>
      <c r="M19" s="3"/>
      <c r="N19" s="3"/>
      <c r="O19" s="3"/>
    </row>
    <row r="20" spans="1:15" ht="20.100000000000001" customHeight="1">
      <c r="A20" s="22" t="s">
        <v>21</v>
      </c>
      <c r="B20" s="44" t="s">
        <v>113</v>
      </c>
      <c r="C20" s="45"/>
      <c r="D20" s="35">
        <v>3000</v>
      </c>
      <c r="E20" s="23" t="s">
        <v>132</v>
      </c>
      <c r="F20" s="34">
        <v>0.15680000000000002</v>
      </c>
      <c r="G20" s="24">
        <f t="shared" si="0"/>
        <v>470.40000000000009</v>
      </c>
      <c r="H20" s="8"/>
      <c r="I20" s="25">
        <f t="shared" si="1"/>
        <v>0</v>
      </c>
      <c r="J20" s="5"/>
      <c r="K20" s="26">
        <f t="shared" si="2"/>
        <v>0</v>
      </c>
      <c r="L20" s="7"/>
      <c r="M20" s="3"/>
      <c r="N20" s="3"/>
      <c r="O20" s="3"/>
    </row>
    <row r="21" spans="1:15" ht="20.100000000000001" customHeight="1">
      <c r="A21" s="22" t="s">
        <v>22</v>
      </c>
      <c r="B21" s="44" t="s">
        <v>112</v>
      </c>
      <c r="C21" s="45"/>
      <c r="D21" s="35">
        <v>1500</v>
      </c>
      <c r="E21" s="23" t="s">
        <v>132</v>
      </c>
      <c r="F21" s="34">
        <v>0.11495999999999999</v>
      </c>
      <c r="G21" s="24">
        <f t="shared" si="0"/>
        <v>172.44</v>
      </c>
      <c r="H21" s="8"/>
      <c r="I21" s="25">
        <f t="shared" si="1"/>
        <v>0</v>
      </c>
      <c r="J21" s="5"/>
      <c r="K21" s="26">
        <f t="shared" si="2"/>
        <v>0</v>
      </c>
      <c r="L21" s="7"/>
      <c r="M21" s="3"/>
      <c r="N21" s="3"/>
      <c r="O21" s="3"/>
    </row>
    <row r="22" spans="1:15" ht="20.100000000000001" customHeight="1">
      <c r="A22" s="22" t="s">
        <v>23</v>
      </c>
      <c r="B22" s="44" t="s">
        <v>111</v>
      </c>
      <c r="C22" s="45"/>
      <c r="D22" s="35">
        <v>30000</v>
      </c>
      <c r="E22" s="23" t="s">
        <v>133</v>
      </c>
      <c r="F22" s="34">
        <v>1.52E-2</v>
      </c>
      <c r="G22" s="24">
        <f t="shared" si="0"/>
        <v>456</v>
      </c>
      <c r="H22" s="8"/>
      <c r="I22" s="25">
        <f t="shared" si="1"/>
        <v>0</v>
      </c>
      <c r="J22" s="5"/>
      <c r="K22" s="26">
        <f t="shared" si="2"/>
        <v>0</v>
      </c>
      <c r="L22" s="7"/>
      <c r="M22" s="3"/>
      <c r="N22" s="3"/>
      <c r="O22" s="3"/>
    </row>
    <row r="23" spans="1:15" ht="20.100000000000001" customHeight="1">
      <c r="A23" s="22" t="s">
        <v>24</v>
      </c>
      <c r="B23" s="44" t="s">
        <v>110</v>
      </c>
      <c r="C23" s="45"/>
      <c r="D23" s="35">
        <v>3000</v>
      </c>
      <c r="E23" s="23" t="s">
        <v>132</v>
      </c>
      <c r="F23" s="34">
        <v>0.1</v>
      </c>
      <c r="G23" s="24">
        <f t="shared" si="0"/>
        <v>300</v>
      </c>
      <c r="H23" s="8"/>
      <c r="I23" s="25">
        <f t="shared" si="1"/>
        <v>0</v>
      </c>
      <c r="J23" s="5"/>
      <c r="K23" s="26">
        <f t="shared" si="2"/>
        <v>0</v>
      </c>
      <c r="L23" s="7"/>
      <c r="M23" s="3"/>
      <c r="N23" s="3"/>
      <c r="O23" s="3"/>
    </row>
    <row r="24" spans="1:15" ht="20.100000000000001" customHeight="1">
      <c r="A24" s="22" t="s">
        <v>25</v>
      </c>
      <c r="B24" s="44" t="s">
        <v>109</v>
      </c>
      <c r="C24" s="45"/>
      <c r="D24" s="35">
        <v>3000</v>
      </c>
      <c r="E24" s="23" t="s">
        <v>132</v>
      </c>
      <c r="F24" s="34">
        <v>6.2E-2</v>
      </c>
      <c r="G24" s="24">
        <f t="shared" si="0"/>
        <v>186</v>
      </c>
      <c r="H24" s="8"/>
      <c r="I24" s="25">
        <f t="shared" si="1"/>
        <v>0</v>
      </c>
      <c r="J24" s="3"/>
      <c r="K24" s="26">
        <f t="shared" si="2"/>
        <v>0</v>
      </c>
      <c r="L24" s="7"/>
      <c r="M24" s="3"/>
      <c r="N24" s="3"/>
      <c r="O24" s="3"/>
    </row>
    <row r="25" spans="1:15" ht="20.100000000000001" customHeight="1">
      <c r="A25" s="22" t="s">
        <v>26</v>
      </c>
      <c r="B25" s="44" t="s">
        <v>108</v>
      </c>
      <c r="C25" s="45"/>
      <c r="D25" s="35">
        <v>1500</v>
      </c>
      <c r="E25" s="23" t="s">
        <v>132</v>
      </c>
      <c r="F25" s="34">
        <v>4.5499999999999999E-2</v>
      </c>
      <c r="G25" s="24">
        <f t="shared" si="0"/>
        <v>68.25</v>
      </c>
      <c r="H25" s="8"/>
      <c r="I25" s="25">
        <f t="shared" si="1"/>
        <v>0</v>
      </c>
      <c r="J25" s="3"/>
      <c r="K25" s="26">
        <f t="shared" si="2"/>
        <v>0</v>
      </c>
      <c r="L25" s="7"/>
      <c r="M25" s="3"/>
      <c r="N25" s="3"/>
      <c r="O25" s="3"/>
    </row>
    <row r="26" spans="1:15" ht="20.100000000000001" customHeight="1">
      <c r="A26" s="22" t="s">
        <v>27</v>
      </c>
      <c r="B26" s="44" t="s">
        <v>107</v>
      </c>
      <c r="C26" s="45"/>
      <c r="D26" s="35">
        <v>1500</v>
      </c>
      <c r="E26" s="23" t="s">
        <v>132</v>
      </c>
      <c r="F26" s="34">
        <v>0.13750000000000001</v>
      </c>
      <c r="G26" s="24">
        <f t="shared" si="0"/>
        <v>206.25000000000003</v>
      </c>
      <c r="H26" s="8"/>
      <c r="I26" s="25">
        <f t="shared" si="1"/>
        <v>0</v>
      </c>
      <c r="J26" s="3"/>
      <c r="K26" s="26">
        <f t="shared" si="2"/>
        <v>0</v>
      </c>
      <c r="L26" s="7"/>
      <c r="M26" s="3"/>
      <c r="N26" s="3"/>
      <c r="O26" s="3"/>
    </row>
    <row r="27" spans="1:15" ht="20.100000000000001" customHeight="1">
      <c r="A27" s="22" t="s">
        <v>28</v>
      </c>
      <c r="B27" s="44" t="s">
        <v>106</v>
      </c>
      <c r="C27" s="45"/>
      <c r="D27" s="35">
        <v>3000</v>
      </c>
      <c r="E27" s="23" t="s">
        <v>132</v>
      </c>
      <c r="F27" s="34">
        <v>6.4000000000000001E-2</v>
      </c>
      <c r="G27" s="24">
        <f t="shared" si="0"/>
        <v>192</v>
      </c>
      <c r="H27" s="8"/>
      <c r="I27" s="25">
        <f t="shared" si="1"/>
        <v>0</v>
      </c>
      <c r="J27" s="3"/>
      <c r="K27" s="26">
        <f t="shared" si="2"/>
        <v>0</v>
      </c>
      <c r="L27" s="7"/>
      <c r="M27" s="3"/>
      <c r="N27" s="3"/>
      <c r="O27" s="3"/>
    </row>
    <row r="28" spans="1:15" ht="20.100000000000001" customHeight="1">
      <c r="A28" s="22" t="s">
        <v>29</v>
      </c>
      <c r="B28" s="44" t="s">
        <v>105</v>
      </c>
      <c r="C28" s="45"/>
      <c r="D28" s="35">
        <v>6000</v>
      </c>
      <c r="E28" s="23" t="s">
        <v>132</v>
      </c>
      <c r="F28" s="34">
        <v>9.4E-2</v>
      </c>
      <c r="G28" s="24">
        <f t="shared" si="0"/>
        <v>564</v>
      </c>
      <c r="H28" s="8"/>
      <c r="I28" s="25">
        <f t="shared" si="1"/>
        <v>0</v>
      </c>
      <c r="J28" s="3"/>
      <c r="K28" s="26">
        <f t="shared" si="2"/>
        <v>0</v>
      </c>
      <c r="L28" s="7"/>
      <c r="M28" s="3"/>
      <c r="N28" s="3"/>
      <c r="O28" s="3"/>
    </row>
    <row r="29" spans="1:15" ht="20.100000000000001" customHeight="1">
      <c r="A29" s="22" t="s">
        <v>30</v>
      </c>
      <c r="B29" s="44" t="s">
        <v>104</v>
      </c>
      <c r="C29" s="45"/>
      <c r="D29" s="35">
        <v>4500</v>
      </c>
      <c r="E29" s="23" t="s">
        <v>132</v>
      </c>
      <c r="F29" s="34">
        <v>0.39400000000000002</v>
      </c>
      <c r="G29" s="24">
        <f t="shared" si="0"/>
        <v>1773</v>
      </c>
      <c r="H29" s="8"/>
      <c r="I29" s="25">
        <f t="shared" si="1"/>
        <v>0</v>
      </c>
      <c r="J29" s="3"/>
      <c r="K29" s="26">
        <f t="shared" si="2"/>
        <v>0</v>
      </c>
      <c r="L29" s="7"/>
      <c r="M29" s="3"/>
      <c r="N29" s="3"/>
      <c r="O29" s="3"/>
    </row>
    <row r="30" spans="1:15" ht="20.100000000000001" customHeight="1">
      <c r="A30" s="22" t="s">
        <v>31</v>
      </c>
      <c r="B30" s="44" t="s">
        <v>103</v>
      </c>
      <c r="C30" s="45"/>
      <c r="D30" s="35">
        <v>45000</v>
      </c>
      <c r="E30" s="23" t="s">
        <v>133</v>
      </c>
      <c r="F30" s="34">
        <v>3.3600000000000001E-3</v>
      </c>
      <c r="G30" s="24">
        <f t="shared" si="0"/>
        <v>151.20000000000002</v>
      </c>
      <c r="H30" s="8"/>
      <c r="I30" s="25">
        <f t="shared" si="1"/>
        <v>0</v>
      </c>
      <c r="J30" s="3"/>
      <c r="K30" s="26">
        <f t="shared" si="2"/>
        <v>0</v>
      </c>
      <c r="L30" s="7"/>
      <c r="M30" s="3"/>
      <c r="N30" s="3"/>
      <c r="O30" s="3"/>
    </row>
    <row r="31" spans="1:15" ht="20.100000000000001" customHeight="1">
      <c r="A31" s="22" t="s">
        <v>32</v>
      </c>
      <c r="B31" s="44" t="s">
        <v>102</v>
      </c>
      <c r="C31" s="45"/>
      <c r="D31" s="35">
        <v>60000</v>
      </c>
      <c r="E31" s="23" t="s">
        <v>133</v>
      </c>
      <c r="F31" s="34">
        <v>0.10834999999999999</v>
      </c>
      <c r="G31" s="24">
        <f t="shared" si="0"/>
        <v>6500.9999999999991</v>
      </c>
      <c r="H31" s="8"/>
      <c r="I31" s="25">
        <f t="shared" si="1"/>
        <v>0</v>
      </c>
      <c r="J31" s="3"/>
      <c r="K31" s="26">
        <f t="shared" si="2"/>
        <v>0</v>
      </c>
      <c r="L31" s="7"/>
      <c r="M31" s="3"/>
      <c r="N31" s="3"/>
      <c r="O31" s="3"/>
    </row>
    <row r="32" spans="1:15" ht="20.100000000000001" customHeight="1">
      <c r="A32" s="22" t="s">
        <v>33</v>
      </c>
      <c r="B32" s="44" t="s">
        <v>101</v>
      </c>
      <c r="C32" s="45"/>
      <c r="D32" s="35">
        <v>81000</v>
      </c>
      <c r="E32" s="23" t="s">
        <v>133</v>
      </c>
      <c r="F32" s="34">
        <v>1.7899999999999999E-2</v>
      </c>
      <c r="G32" s="24">
        <f t="shared" si="0"/>
        <v>1449.8999999999999</v>
      </c>
      <c r="H32" s="8"/>
      <c r="I32" s="25">
        <f t="shared" si="1"/>
        <v>0</v>
      </c>
      <c r="J32" s="3"/>
      <c r="K32" s="26">
        <f t="shared" si="2"/>
        <v>0</v>
      </c>
      <c r="L32" s="7"/>
      <c r="M32" s="3"/>
      <c r="N32" s="3"/>
      <c r="O32" s="3"/>
    </row>
    <row r="33" spans="1:15" ht="20.100000000000001" customHeight="1">
      <c r="A33" s="22" t="s">
        <v>34</v>
      </c>
      <c r="B33" s="44" t="s">
        <v>100</v>
      </c>
      <c r="C33" s="45"/>
      <c r="D33" s="35">
        <v>4500</v>
      </c>
      <c r="E33" s="23" t="s">
        <v>132</v>
      </c>
      <c r="F33" s="34">
        <v>6.4000000000000001E-2</v>
      </c>
      <c r="G33" s="24">
        <f t="shared" si="0"/>
        <v>288</v>
      </c>
      <c r="H33" s="8"/>
      <c r="I33" s="25">
        <f t="shared" si="1"/>
        <v>0</v>
      </c>
      <c r="J33" s="3"/>
      <c r="K33" s="26">
        <f t="shared" si="2"/>
        <v>0</v>
      </c>
      <c r="L33" s="7"/>
      <c r="M33" s="3"/>
      <c r="N33" s="3"/>
      <c r="O33" s="3"/>
    </row>
    <row r="34" spans="1:15" ht="20.100000000000001" customHeight="1">
      <c r="A34" s="22" t="s">
        <v>35</v>
      </c>
      <c r="B34" s="44" t="s">
        <v>99</v>
      </c>
      <c r="C34" s="45"/>
      <c r="D34" s="35">
        <v>3000</v>
      </c>
      <c r="E34" s="23" t="s">
        <v>132</v>
      </c>
      <c r="F34" s="34">
        <v>0.04</v>
      </c>
      <c r="G34" s="24">
        <f t="shared" si="0"/>
        <v>120</v>
      </c>
      <c r="H34" s="8"/>
      <c r="I34" s="25">
        <f t="shared" si="1"/>
        <v>0</v>
      </c>
      <c r="J34" s="3"/>
      <c r="K34" s="26">
        <f t="shared" si="2"/>
        <v>0</v>
      </c>
      <c r="L34" s="7"/>
      <c r="M34" s="3"/>
      <c r="N34" s="3"/>
      <c r="O34" s="3"/>
    </row>
    <row r="35" spans="1:15" ht="20.100000000000001" customHeight="1">
      <c r="A35" s="22" t="s">
        <v>36</v>
      </c>
      <c r="B35" s="44" t="s">
        <v>98</v>
      </c>
      <c r="C35" s="45"/>
      <c r="D35" s="35">
        <v>1500</v>
      </c>
      <c r="E35" s="23" t="s">
        <v>132</v>
      </c>
      <c r="F35" s="34">
        <v>0.22856000000000001</v>
      </c>
      <c r="G35" s="24">
        <f t="shared" si="0"/>
        <v>342.84000000000003</v>
      </c>
      <c r="H35" s="8"/>
      <c r="I35" s="25">
        <f t="shared" si="1"/>
        <v>0</v>
      </c>
      <c r="J35" s="3"/>
      <c r="K35" s="26">
        <f t="shared" si="2"/>
        <v>0</v>
      </c>
      <c r="L35" s="7"/>
      <c r="M35" s="3"/>
      <c r="N35" s="3"/>
      <c r="O35" s="3"/>
    </row>
    <row r="36" spans="1:15" ht="20.100000000000001" customHeight="1">
      <c r="A36" s="22" t="s">
        <v>37</v>
      </c>
      <c r="B36" s="44" t="s">
        <v>97</v>
      </c>
      <c r="C36" s="45"/>
      <c r="D36" s="35">
        <v>4500</v>
      </c>
      <c r="E36" s="23" t="s">
        <v>132</v>
      </c>
      <c r="F36" s="34">
        <v>6.4000000000000001E-2</v>
      </c>
      <c r="G36" s="24">
        <f t="shared" si="0"/>
        <v>288</v>
      </c>
      <c r="H36" s="8"/>
      <c r="I36" s="25">
        <f t="shared" si="1"/>
        <v>0</v>
      </c>
      <c r="J36" s="3"/>
      <c r="K36" s="26">
        <f t="shared" si="2"/>
        <v>0</v>
      </c>
      <c r="L36" s="7"/>
      <c r="M36" s="3"/>
      <c r="N36" s="3"/>
      <c r="O36" s="3"/>
    </row>
    <row r="37" spans="1:15" ht="20.100000000000001" customHeight="1">
      <c r="A37" s="22" t="s">
        <v>38</v>
      </c>
      <c r="B37" s="44" t="s">
        <v>96</v>
      </c>
      <c r="C37" s="45"/>
      <c r="D37" s="35">
        <v>1500</v>
      </c>
      <c r="E37" s="23" t="s">
        <v>132</v>
      </c>
      <c r="F37" s="34">
        <v>0.20705999999999999</v>
      </c>
      <c r="G37" s="24">
        <f t="shared" si="0"/>
        <v>310.58999999999997</v>
      </c>
      <c r="H37" s="8"/>
      <c r="I37" s="25">
        <f t="shared" si="1"/>
        <v>0</v>
      </c>
      <c r="J37" s="3"/>
      <c r="K37" s="26">
        <f t="shared" si="2"/>
        <v>0</v>
      </c>
      <c r="L37" s="7"/>
      <c r="M37" s="3"/>
      <c r="N37" s="3"/>
      <c r="O37" s="3"/>
    </row>
    <row r="38" spans="1:15" ht="20.100000000000001" customHeight="1">
      <c r="A38" s="22" t="s">
        <v>39</v>
      </c>
      <c r="B38" s="44" t="s">
        <v>95</v>
      </c>
      <c r="C38" s="45"/>
      <c r="D38" s="35">
        <v>4500</v>
      </c>
      <c r="E38" s="23" t="s">
        <v>132</v>
      </c>
      <c r="F38" s="34">
        <v>0.06</v>
      </c>
      <c r="G38" s="24">
        <f t="shared" si="0"/>
        <v>270</v>
      </c>
      <c r="H38" s="8"/>
      <c r="I38" s="25">
        <f t="shared" si="1"/>
        <v>0</v>
      </c>
      <c r="J38" s="3"/>
      <c r="K38" s="26">
        <f t="shared" si="2"/>
        <v>0</v>
      </c>
      <c r="L38" s="7"/>
      <c r="M38" s="3"/>
      <c r="N38" s="3"/>
      <c r="O38" s="3"/>
    </row>
    <row r="39" spans="1:15" ht="20.100000000000001" customHeight="1">
      <c r="A39" s="22" t="s">
        <v>40</v>
      </c>
      <c r="B39" s="44" t="s">
        <v>94</v>
      </c>
      <c r="C39" s="45"/>
      <c r="D39" s="35">
        <v>1500</v>
      </c>
      <c r="E39" s="23" t="s">
        <v>132</v>
      </c>
      <c r="F39" s="34">
        <v>0.248</v>
      </c>
      <c r="G39" s="24">
        <f t="shared" si="0"/>
        <v>372</v>
      </c>
      <c r="H39" s="8"/>
      <c r="I39" s="25">
        <f t="shared" si="1"/>
        <v>0</v>
      </c>
      <c r="J39" s="3"/>
      <c r="K39" s="26">
        <f t="shared" si="2"/>
        <v>0</v>
      </c>
      <c r="L39" s="7"/>
      <c r="M39" s="3"/>
      <c r="N39" s="3"/>
      <c r="O39" s="3"/>
    </row>
    <row r="40" spans="1:15" ht="20.100000000000001" customHeight="1">
      <c r="A40" s="22" t="s">
        <v>41</v>
      </c>
      <c r="B40" s="44" t="s">
        <v>93</v>
      </c>
      <c r="C40" s="45"/>
      <c r="D40" s="35">
        <v>6000</v>
      </c>
      <c r="E40" s="23" t="s">
        <v>132</v>
      </c>
      <c r="F40" s="34">
        <v>5.6000000000000001E-2</v>
      </c>
      <c r="G40" s="24">
        <f t="shared" si="0"/>
        <v>336</v>
      </c>
      <c r="H40" s="8"/>
      <c r="I40" s="25">
        <f t="shared" si="1"/>
        <v>0</v>
      </c>
      <c r="J40" s="3"/>
      <c r="K40" s="26">
        <f t="shared" si="2"/>
        <v>0</v>
      </c>
      <c r="L40" s="7"/>
      <c r="M40" s="3"/>
      <c r="N40" s="3"/>
      <c r="O40" s="3"/>
    </row>
    <row r="41" spans="1:15" ht="20.100000000000001" customHeight="1">
      <c r="A41" s="22" t="s">
        <v>42</v>
      </c>
      <c r="B41" s="44" t="s">
        <v>92</v>
      </c>
      <c r="C41" s="45"/>
      <c r="D41" s="35">
        <v>4500</v>
      </c>
      <c r="E41" s="23" t="s">
        <v>132</v>
      </c>
      <c r="F41" s="34">
        <v>5.5E-2</v>
      </c>
      <c r="G41" s="24">
        <f t="shared" si="0"/>
        <v>247.5</v>
      </c>
      <c r="H41" s="8"/>
      <c r="I41" s="25">
        <f t="shared" si="1"/>
        <v>0</v>
      </c>
      <c r="J41" s="3"/>
      <c r="K41" s="26">
        <f t="shared" si="2"/>
        <v>0</v>
      </c>
      <c r="L41" s="7"/>
      <c r="M41" s="3"/>
      <c r="N41" s="3"/>
      <c r="O41" s="3"/>
    </row>
    <row r="42" spans="1:15" ht="20.100000000000001" customHeight="1">
      <c r="A42" s="22" t="s">
        <v>43</v>
      </c>
      <c r="B42" s="44" t="s">
        <v>91</v>
      </c>
      <c r="C42" s="45"/>
      <c r="D42" s="35">
        <v>4500</v>
      </c>
      <c r="E42" s="23" t="s">
        <v>132</v>
      </c>
      <c r="F42" s="34">
        <v>9.4E-2</v>
      </c>
      <c r="G42" s="24">
        <f t="shared" si="0"/>
        <v>423</v>
      </c>
      <c r="H42" s="8"/>
      <c r="I42" s="25">
        <f t="shared" si="1"/>
        <v>0</v>
      </c>
      <c r="J42" s="3"/>
      <c r="K42" s="26">
        <f t="shared" si="2"/>
        <v>0</v>
      </c>
      <c r="L42" s="7"/>
      <c r="M42" s="3"/>
      <c r="N42" s="3"/>
      <c r="O42" s="3"/>
    </row>
    <row r="43" spans="1:15" ht="20.100000000000001" customHeight="1">
      <c r="A43" s="22" t="s">
        <v>44</v>
      </c>
      <c r="B43" s="44" t="s">
        <v>90</v>
      </c>
      <c r="C43" s="45"/>
      <c r="D43" s="35">
        <v>3000</v>
      </c>
      <c r="E43" s="23" t="s">
        <v>132</v>
      </c>
      <c r="F43" s="34">
        <v>7.0000000000000007E-2</v>
      </c>
      <c r="G43" s="24">
        <f t="shared" si="0"/>
        <v>210.00000000000003</v>
      </c>
      <c r="H43" s="8"/>
      <c r="I43" s="25">
        <f t="shared" si="1"/>
        <v>0</v>
      </c>
      <c r="J43" s="3"/>
      <c r="K43" s="26">
        <f t="shared" si="2"/>
        <v>0</v>
      </c>
      <c r="L43" s="7"/>
      <c r="M43" s="3"/>
      <c r="N43" s="3"/>
      <c r="O43" s="3"/>
    </row>
    <row r="44" spans="1:15" ht="20.100000000000001" customHeight="1">
      <c r="A44" s="22" t="s">
        <v>45</v>
      </c>
      <c r="B44" s="44" t="s">
        <v>89</v>
      </c>
      <c r="C44" s="45"/>
      <c r="D44" s="35">
        <v>3000</v>
      </c>
      <c r="E44" s="23" t="s">
        <v>132</v>
      </c>
      <c r="F44" s="34">
        <v>5.6000000000000001E-2</v>
      </c>
      <c r="G44" s="24">
        <f t="shared" si="0"/>
        <v>168</v>
      </c>
      <c r="H44" s="8"/>
      <c r="I44" s="25">
        <f t="shared" si="1"/>
        <v>0</v>
      </c>
      <c r="J44" s="3"/>
      <c r="K44" s="26">
        <f t="shared" si="2"/>
        <v>0</v>
      </c>
      <c r="L44" s="7"/>
      <c r="M44" s="3"/>
      <c r="N44" s="3"/>
      <c r="O44" s="3"/>
    </row>
    <row r="45" spans="1:15" ht="20.100000000000001" customHeight="1">
      <c r="A45" s="22" t="s">
        <v>46</v>
      </c>
      <c r="B45" s="44" t="s">
        <v>88</v>
      </c>
      <c r="C45" s="45"/>
      <c r="D45" s="35">
        <v>1500</v>
      </c>
      <c r="E45" s="23" t="s">
        <v>132</v>
      </c>
      <c r="F45" s="34">
        <v>0.05</v>
      </c>
      <c r="G45" s="24">
        <f t="shared" si="0"/>
        <v>75</v>
      </c>
      <c r="H45" s="8"/>
      <c r="I45" s="25">
        <f t="shared" si="1"/>
        <v>0</v>
      </c>
      <c r="J45" s="3"/>
      <c r="K45" s="26">
        <f t="shared" si="2"/>
        <v>0</v>
      </c>
      <c r="L45" s="7"/>
      <c r="M45" s="3"/>
      <c r="N45" s="3"/>
      <c r="O45" s="3"/>
    </row>
    <row r="46" spans="1:15" ht="20.100000000000001" customHeight="1">
      <c r="A46" s="22" t="s">
        <v>47</v>
      </c>
      <c r="B46" s="44" t="s">
        <v>87</v>
      </c>
      <c r="C46" s="45"/>
      <c r="D46" s="35">
        <v>4500</v>
      </c>
      <c r="E46" s="23" t="s">
        <v>132</v>
      </c>
      <c r="F46" s="34">
        <v>5.3999999999999999E-2</v>
      </c>
      <c r="G46" s="24">
        <f t="shared" si="0"/>
        <v>243</v>
      </c>
      <c r="H46" s="8"/>
      <c r="I46" s="25">
        <f t="shared" si="1"/>
        <v>0</v>
      </c>
      <c r="J46" s="3"/>
      <c r="K46" s="26">
        <f t="shared" si="2"/>
        <v>0</v>
      </c>
      <c r="L46" s="7"/>
      <c r="M46" s="3"/>
      <c r="N46" s="3"/>
      <c r="O46" s="3"/>
    </row>
    <row r="47" spans="1:15" ht="20.100000000000001" customHeight="1">
      <c r="A47" s="22" t="s">
        <v>48</v>
      </c>
      <c r="B47" s="44" t="s">
        <v>86</v>
      </c>
      <c r="C47" s="45"/>
      <c r="D47" s="35">
        <v>3000</v>
      </c>
      <c r="E47" s="23" t="s">
        <v>132</v>
      </c>
      <c r="F47" s="34">
        <v>5.8999999999999997E-2</v>
      </c>
      <c r="G47" s="24">
        <f t="shared" si="0"/>
        <v>177</v>
      </c>
      <c r="H47" s="8"/>
      <c r="I47" s="25">
        <f t="shared" si="1"/>
        <v>0</v>
      </c>
      <c r="J47" s="3"/>
      <c r="K47" s="26">
        <f t="shared" si="2"/>
        <v>0</v>
      </c>
      <c r="L47" s="7"/>
      <c r="M47" s="3"/>
      <c r="N47" s="3"/>
      <c r="O47" s="3"/>
    </row>
    <row r="48" spans="1:15" ht="20.100000000000001" customHeight="1">
      <c r="A48" s="22" t="s">
        <v>49</v>
      </c>
      <c r="B48" s="44" t="s">
        <v>85</v>
      </c>
      <c r="C48" s="45"/>
      <c r="D48" s="35">
        <v>4500</v>
      </c>
      <c r="E48" s="23" t="s">
        <v>132</v>
      </c>
      <c r="F48" s="34">
        <v>0.22763999999999998</v>
      </c>
      <c r="G48" s="24">
        <f t="shared" si="0"/>
        <v>1024.3799999999999</v>
      </c>
      <c r="H48" s="8"/>
      <c r="I48" s="25">
        <f t="shared" si="1"/>
        <v>0</v>
      </c>
      <c r="J48" s="3"/>
      <c r="K48" s="26">
        <f t="shared" si="2"/>
        <v>0</v>
      </c>
      <c r="L48" s="7"/>
      <c r="M48" s="3"/>
      <c r="N48" s="3"/>
      <c r="O48" s="3"/>
    </row>
    <row r="49" spans="1:15" ht="20.100000000000001" customHeight="1">
      <c r="A49" s="22" t="s">
        <v>50</v>
      </c>
      <c r="B49" s="44" t="s">
        <v>84</v>
      </c>
      <c r="C49" s="45"/>
      <c r="D49" s="35">
        <v>4500</v>
      </c>
      <c r="E49" s="23" t="s">
        <v>132</v>
      </c>
      <c r="F49" s="34">
        <v>5.2999999999999999E-2</v>
      </c>
      <c r="G49" s="24">
        <f t="shared" si="0"/>
        <v>238.5</v>
      </c>
      <c r="H49" s="8"/>
      <c r="I49" s="25">
        <f t="shared" si="1"/>
        <v>0</v>
      </c>
      <c r="J49" s="3"/>
      <c r="K49" s="26">
        <f t="shared" si="2"/>
        <v>0</v>
      </c>
      <c r="L49" s="7"/>
      <c r="M49" s="3"/>
      <c r="N49" s="3"/>
      <c r="O49" s="3"/>
    </row>
    <row r="50" spans="1:15" ht="20.100000000000001" customHeight="1">
      <c r="A50" s="22" t="s">
        <v>119</v>
      </c>
      <c r="B50" s="44" t="s">
        <v>83</v>
      </c>
      <c r="C50" s="45"/>
      <c r="D50" s="35">
        <v>3000</v>
      </c>
      <c r="E50" s="23" t="s">
        <v>132</v>
      </c>
      <c r="F50" s="34">
        <v>5.5E-2</v>
      </c>
      <c r="G50" s="24">
        <f t="shared" si="0"/>
        <v>165</v>
      </c>
      <c r="H50" s="8"/>
      <c r="I50" s="25">
        <f t="shared" si="1"/>
        <v>0</v>
      </c>
      <c r="J50" s="3"/>
      <c r="K50" s="26">
        <f t="shared" si="2"/>
        <v>0</v>
      </c>
      <c r="L50" s="7"/>
      <c r="M50" s="3"/>
      <c r="N50" s="3"/>
      <c r="O50" s="3"/>
    </row>
    <row r="51" spans="1:15" ht="20.100000000000001" customHeight="1">
      <c r="A51" s="22" t="s">
        <v>120</v>
      </c>
      <c r="B51" s="44" t="s">
        <v>82</v>
      </c>
      <c r="C51" s="45"/>
      <c r="D51" s="35">
        <v>600</v>
      </c>
      <c r="E51" s="23" t="s">
        <v>133</v>
      </c>
      <c r="F51" s="34">
        <v>0.45899999999999996</v>
      </c>
      <c r="G51" s="24">
        <f t="shared" si="0"/>
        <v>275.39999999999998</v>
      </c>
      <c r="H51" s="8"/>
      <c r="I51" s="25">
        <f t="shared" si="1"/>
        <v>0</v>
      </c>
      <c r="J51" s="3"/>
      <c r="K51" s="26">
        <f t="shared" si="2"/>
        <v>0</v>
      </c>
      <c r="L51" s="7"/>
      <c r="M51" s="3"/>
      <c r="N51" s="3"/>
      <c r="O51" s="3"/>
    </row>
    <row r="52" spans="1:15" ht="20.100000000000001" customHeight="1">
      <c r="A52" s="22" t="s">
        <v>121</v>
      </c>
      <c r="B52" s="44" t="s">
        <v>81</v>
      </c>
      <c r="C52" s="45"/>
      <c r="D52" s="35">
        <v>600</v>
      </c>
      <c r="E52" s="23" t="s">
        <v>133</v>
      </c>
      <c r="F52" s="34">
        <v>0.32829999999999998</v>
      </c>
      <c r="G52" s="24">
        <f t="shared" si="0"/>
        <v>196.98</v>
      </c>
      <c r="H52" s="8"/>
      <c r="I52" s="25">
        <f t="shared" si="1"/>
        <v>0</v>
      </c>
      <c r="J52" s="3"/>
      <c r="K52" s="26">
        <f t="shared" si="2"/>
        <v>0</v>
      </c>
      <c r="L52" s="7"/>
      <c r="M52" s="3"/>
      <c r="N52" s="3"/>
      <c r="O52" s="3"/>
    </row>
    <row r="53" spans="1:15" ht="20.100000000000001" customHeight="1">
      <c r="A53" s="22" t="s">
        <v>122</v>
      </c>
      <c r="B53" s="44" t="s">
        <v>80</v>
      </c>
      <c r="C53" s="45"/>
      <c r="D53" s="35">
        <v>1200</v>
      </c>
      <c r="E53" s="23" t="s">
        <v>133</v>
      </c>
      <c r="F53" s="34">
        <v>7.2999999999999995E-2</v>
      </c>
      <c r="G53" s="24">
        <f t="shared" si="0"/>
        <v>87.6</v>
      </c>
      <c r="H53" s="8"/>
      <c r="I53" s="25">
        <f t="shared" si="1"/>
        <v>0</v>
      </c>
      <c r="J53" s="3"/>
      <c r="K53" s="26">
        <f t="shared" si="2"/>
        <v>0</v>
      </c>
      <c r="L53" s="7"/>
      <c r="M53" s="3"/>
      <c r="N53" s="3"/>
      <c r="O53" s="3"/>
    </row>
    <row r="54" spans="1:15" ht="20.100000000000001" customHeight="1">
      <c r="A54" s="22" t="s">
        <v>123</v>
      </c>
      <c r="B54" s="44" t="s">
        <v>79</v>
      </c>
      <c r="C54" s="45"/>
      <c r="D54" s="35">
        <v>6000</v>
      </c>
      <c r="E54" s="23" t="s">
        <v>133</v>
      </c>
      <c r="F54" s="34">
        <v>0.11381999999999999</v>
      </c>
      <c r="G54" s="24">
        <f t="shared" si="0"/>
        <v>682.92</v>
      </c>
      <c r="H54" s="8"/>
      <c r="I54" s="25">
        <f t="shared" si="1"/>
        <v>0</v>
      </c>
      <c r="J54" s="3"/>
      <c r="K54" s="26">
        <f t="shared" si="2"/>
        <v>0</v>
      </c>
      <c r="L54" s="7"/>
      <c r="M54" s="3"/>
      <c r="N54" s="3"/>
      <c r="O54" s="3"/>
    </row>
    <row r="55" spans="1:15" ht="20.100000000000001" customHeight="1">
      <c r="A55" s="22" t="s">
        <v>124</v>
      </c>
      <c r="B55" s="44" t="s">
        <v>78</v>
      </c>
      <c r="C55" s="45"/>
      <c r="D55" s="35">
        <v>300</v>
      </c>
      <c r="E55" s="23" t="s">
        <v>133</v>
      </c>
      <c r="F55" s="34">
        <v>1.4454</v>
      </c>
      <c r="G55" s="24">
        <f t="shared" si="0"/>
        <v>433.62</v>
      </c>
      <c r="H55" s="8"/>
      <c r="I55" s="25">
        <f t="shared" si="1"/>
        <v>0</v>
      </c>
      <c r="J55" s="3"/>
      <c r="K55" s="26">
        <f t="shared" si="2"/>
        <v>0</v>
      </c>
      <c r="L55" s="7"/>
      <c r="M55" s="3"/>
      <c r="N55" s="3"/>
      <c r="O55" s="3"/>
    </row>
    <row r="56" spans="1:15" ht="20.100000000000001" customHeight="1">
      <c r="A56" s="22" t="s">
        <v>125</v>
      </c>
      <c r="B56" s="44" t="s">
        <v>77</v>
      </c>
      <c r="C56" s="45"/>
      <c r="D56" s="35">
        <v>75000</v>
      </c>
      <c r="E56" s="23" t="s">
        <v>133</v>
      </c>
      <c r="F56" s="34">
        <v>5.0000000000000001E-3</v>
      </c>
      <c r="G56" s="24">
        <f t="shared" si="0"/>
        <v>375</v>
      </c>
      <c r="H56" s="8"/>
      <c r="I56" s="25">
        <f t="shared" si="1"/>
        <v>0</v>
      </c>
      <c r="J56" s="3"/>
      <c r="K56" s="26">
        <f t="shared" si="2"/>
        <v>0</v>
      </c>
      <c r="L56" s="7"/>
      <c r="M56" s="3"/>
      <c r="N56" s="3"/>
      <c r="O56" s="3"/>
    </row>
    <row r="57" spans="1:15" ht="20.100000000000001" customHeight="1">
      <c r="A57" s="22" t="s">
        <v>126</v>
      </c>
      <c r="B57" s="44" t="s">
        <v>76</v>
      </c>
      <c r="C57" s="45"/>
      <c r="D57" s="35">
        <v>90000</v>
      </c>
      <c r="E57" s="23" t="s">
        <v>133</v>
      </c>
      <c r="F57" s="34">
        <v>4.5999999999999996E-4</v>
      </c>
      <c r="G57" s="24">
        <f t="shared" si="0"/>
        <v>41.4</v>
      </c>
      <c r="H57" s="8"/>
      <c r="I57" s="25">
        <f t="shared" si="1"/>
        <v>0</v>
      </c>
      <c r="J57" s="3"/>
      <c r="K57" s="26">
        <f t="shared" si="2"/>
        <v>0</v>
      </c>
      <c r="L57" s="7"/>
      <c r="M57" s="3"/>
      <c r="N57" s="3"/>
      <c r="O57" s="3"/>
    </row>
    <row r="58" spans="1:15" ht="20.100000000000001" customHeight="1">
      <c r="A58" s="22" t="s">
        <v>127</v>
      </c>
      <c r="B58" s="44" t="s">
        <v>75</v>
      </c>
      <c r="C58" s="45"/>
      <c r="D58" s="35">
        <v>60000</v>
      </c>
      <c r="E58" s="23" t="s">
        <v>133</v>
      </c>
      <c r="F58" s="34">
        <v>3.5000000000000001E-3</v>
      </c>
      <c r="G58" s="24">
        <f t="shared" si="0"/>
        <v>210</v>
      </c>
      <c r="H58" s="8"/>
      <c r="I58" s="25">
        <f t="shared" si="1"/>
        <v>0</v>
      </c>
      <c r="J58" s="3"/>
      <c r="K58" s="26">
        <f t="shared" si="2"/>
        <v>0</v>
      </c>
      <c r="L58" s="7"/>
      <c r="M58" s="3"/>
      <c r="N58" s="3"/>
      <c r="O58" s="3"/>
    </row>
    <row r="59" spans="1:15" ht="20.100000000000001" customHeight="1">
      <c r="A59" s="22" t="s">
        <v>128</v>
      </c>
      <c r="B59" s="44" t="s">
        <v>74</v>
      </c>
      <c r="C59" s="45"/>
      <c r="D59" s="35">
        <v>1500</v>
      </c>
      <c r="E59" s="23" t="s">
        <v>133</v>
      </c>
      <c r="F59" s="34">
        <v>7.0000000000000007E-2</v>
      </c>
      <c r="G59" s="24">
        <f t="shared" si="0"/>
        <v>105.00000000000001</v>
      </c>
      <c r="H59" s="8"/>
      <c r="I59" s="25">
        <f t="shared" si="1"/>
        <v>0</v>
      </c>
      <c r="J59" s="3"/>
      <c r="K59" s="26">
        <f t="shared" si="2"/>
        <v>0</v>
      </c>
      <c r="L59" s="7"/>
      <c r="M59" s="3"/>
      <c r="N59" s="3"/>
      <c r="O59" s="3"/>
    </row>
    <row r="60" spans="1:15" ht="20.100000000000001" customHeight="1">
      <c r="A60" s="22" t="s">
        <v>129</v>
      </c>
      <c r="B60" s="44" t="s">
        <v>73</v>
      </c>
      <c r="C60" s="45"/>
      <c r="D60" s="35">
        <v>6000</v>
      </c>
      <c r="E60" s="23" t="s">
        <v>132</v>
      </c>
      <c r="F60" s="34">
        <v>6.2E-2</v>
      </c>
      <c r="G60" s="24">
        <f t="shared" si="0"/>
        <v>372</v>
      </c>
      <c r="H60" s="8"/>
      <c r="I60" s="25">
        <f t="shared" si="1"/>
        <v>0</v>
      </c>
      <c r="J60" s="3"/>
      <c r="K60" s="26">
        <f t="shared" si="2"/>
        <v>0</v>
      </c>
      <c r="L60" s="7"/>
      <c r="M60" s="3"/>
      <c r="N60" s="3"/>
      <c r="O60" s="3"/>
    </row>
    <row r="61" spans="1:15" ht="20.100000000000001" customHeight="1">
      <c r="A61" s="22" t="s">
        <v>130</v>
      </c>
      <c r="B61" s="44" t="s">
        <v>72</v>
      </c>
      <c r="C61" s="45"/>
      <c r="D61" s="35">
        <v>4500</v>
      </c>
      <c r="E61" s="23" t="s">
        <v>132</v>
      </c>
      <c r="F61" s="34">
        <v>0.191</v>
      </c>
      <c r="G61" s="24">
        <f t="shared" si="0"/>
        <v>859.5</v>
      </c>
      <c r="H61" s="8"/>
      <c r="I61" s="25">
        <f t="shared" si="1"/>
        <v>0</v>
      </c>
      <c r="J61" s="3"/>
      <c r="K61" s="26">
        <f t="shared" si="2"/>
        <v>0</v>
      </c>
      <c r="L61" s="7"/>
      <c r="M61" s="3"/>
      <c r="N61" s="3"/>
      <c r="O61" s="3"/>
    </row>
    <row r="62" spans="1:15" ht="20.100000000000001" customHeight="1">
      <c r="A62" s="22" t="s">
        <v>131</v>
      </c>
      <c r="B62" s="44" t="s">
        <v>71</v>
      </c>
      <c r="C62" s="45"/>
      <c r="D62" s="35">
        <v>4500</v>
      </c>
      <c r="E62" s="23" t="s">
        <v>132</v>
      </c>
      <c r="F62" s="34">
        <v>7.1999999999999995E-2</v>
      </c>
      <c r="G62" s="24">
        <f t="shared" si="0"/>
        <v>324</v>
      </c>
      <c r="H62" s="8"/>
      <c r="I62" s="25">
        <f t="shared" si="1"/>
        <v>0</v>
      </c>
      <c r="J62" s="3"/>
      <c r="K62" s="26">
        <f t="shared" si="2"/>
        <v>0</v>
      </c>
      <c r="L62" s="7"/>
      <c r="M62" s="3"/>
      <c r="N62" s="3"/>
      <c r="O62" s="3"/>
    </row>
    <row r="63" spans="1:15" ht="20.100000000000001" customHeight="1">
      <c r="A63" s="22" t="s">
        <v>143</v>
      </c>
      <c r="B63" s="44" t="s">
        <v>144</v>
      </c>
      <c r="C63" s="45"/>
      <c r="D63" s="35">
        <v>1500</v>
      </c>
      <c r="E63" s="23" t="s">
        <v>132</v>
      </c>
      <c r="F63" s="34">
        <v>5.6000000000000001E-2</v>
      </c>
      <c r="G63" s="24">
        <f t="shared" si="0"/>
        <v>84</v>
      </c>
      <c r="H63" s="8"/>
      <c r="I63" s="25">
        <f t="shared" si="1"/>
        <v>0</v>
      </c>
      <c r="J63" s="3"/>
      <c r="K63" s="26">
        <f t="shared" si="2"/>
        <v>0</v>
      </c>
      <c r="L63" s="7"/>
      <c r="M63" s="3"/>
      <c r="N63" s="3"/>
      <c r="O63" s="3"/>
    </row>
    <row r="64" spans="1:15" ht="20.100000000000001" customHeight="1">
      <c r="A64" s="22" t="s">
        <v>145</v>
      </c>
      <c r="B64" s="44" t="s">
        <v>146</v>
      </c>
      <c r="C64" s="45"/>
      <c r="D64" s="35">
        <v>45000</v>
      </c>
      <c r="E64" s="23" t="s">
        <v>133</v>
      </c>
      <c r="F64" s="34">
        <v>1.1900000000000001E-3</v>
      </c>
      <c r="G64" s="24">
        <f t="shared" si="0"/>
        <v>53.550000000000004</v>
      </c>
      <c r="H64" s="8"/>
      <c r="I64" s="25">
        <f t="shared" si="1"/>
        <v>0</v>
      </c>
      <c r="J64" s="3"/>
      <c r="K64" s="26">
        <f t="shared" si="2"/>
        <v>0</v>
      </c>
      <c r="L64" s="7"/>
      <c r="M64" s="3"/>
      <c r="N64" s="3"/>
      <c r="O64" s="3"/>
    </row>
    <row r="65" spans="1:15" ht="20.100000000000001" customHeight="1">
      <c r="A65" s="22" t="s">
        <v>147</v>
      </c>
      <c r="B65" s="44" t="s">
        <v>148</v>
      </c>
      <c r="C65" s="45"/>
      <c r="D65" s="35">
        <v>1500</v>
      </c>
      <c r="E65" s="23" t="s">
        <v>132</v>
      </c>
      <c r="F65" s="34">
        <v>8.5999999999999993E-2</v>
      </c>
      <c r="G65" s="24">
        <f t="shared" si="0"/>
        <v>129</v>
      </c>
      <c r="H65" s="8"/>
      <c r="I65" s="25">
        <f t="shared" si="1"/>
        <v>0</v>
      </c>
      <c r="J65" s="3"/>
      <c r="K65" s="26">
        <f t="shared" si="2"/>
        <v>0</v>
      </c>
      <c r="L65" s="7"/>
      <c r="M65" s="3"/>
      <c r="N65" s="3"/>
      <c r="O65" s="3"/>
    </row>
    <row r="66" spans="1:15" ht="20.100000000000001" customHeight="1">
      <c r="A66" s="22" t="s">
        <v>149</v>
      </c>
      <c r="B66" s="44" t="s">
        <v>150</v>
      </c>
      <c r="C66" s="45"/>
      <c r="D66" s="35">
        <v>1500</v>
      </c>
      <c r="E66" s="23" t="s">
        <v>132</v>
      </c>
      <c r="F66" s="34">
        <v>4.4999999999999998E-2</v>
      </c>
      <c r="G66" s="24">
        <f t="shared" si="0"/>
        <v>67.5</v>
      </c>
      <c r="H66" s="8"/>
      <c r="I66" s="25">
        <f t="shared" si="1"/>
        <v>0</v>
      </c>
      <c r="J66" s="3"/>
      <c r="K66" s="26">
        <f t="shared" si="2"/>
        <v>0</v>
      </c>
      <c r="L66" s="7"/>
      <c r="M66" s="3"/>
      <c r="N66" s="3"/>
      <c r="O66" s="3"/>
    </row>
    <row r="67" spans="1:15" ht="20.100000000000001" customHeight="1">
      <c r="A67" s="22" t="s">
        <v>151</v>
      </c>
      <c r="B67" s="44" t="s">
        <v>152</v>
      </c>
      <c r="C67" s="45"/>
      <c r="D67" s="35">
        <v>1500</v>
      </c>
      <c r="E67" s="23" t="s">
        <v>132</v>
      </c>
      <c r="F67" s="34">
        <v>4.8000000000000001E-2</v>
      </c>
      <c r="G67" s="24">
        <f t="shared" si="0"/>
        <v>72</v>
      </c>
      <c r="H67" s="8"/>
      <c r="I67" s="25">
        <f t="shared" si="1"/>
        <v>0</v>
      </c>
      <c r="J67" s="3"/>
      <c r="K67" s="26">
        <f t="shared" si="2"/>
        <v>0</v>
      </c>
      <c r="L67" s="7"/>
      <c r="M67" s="3"/>
      <c r="N67" s="3"/>
      <c r="O67" s="3"/>
    </row>
    <row r="68" spans="1:15" ht="20.100000000000001" customHeight="1">
      <c r="A68" s="22" t="s">
        <v>153</v>
      </c>
      <c r="B68" s="44" t="s">
        <v>154</v>
      </c>
      <c r="C68" s="45"/>
      <c r="D68" s="35">
        <v>1500</v>
      </c>
      <c r="E68" s="23" t="s">
        <v>132</v>
      </c>
      <c r="F68" s="34">
        <v>6.0999999999999999E-2</v>
      </c>
      <c r="G68" s="24">
        <f t="shared" si="0"/>
        <v>91.5</v>
      </c>
      <c r="H68" s="8"/>
      <c r="I68" s="25">
        <f t="shared" si="1"/>
        <v>0</v>
      </c>
      <c r="J68" s="3"/>
      <c r="K68" s="26">
        <f t="shared" si="2"/>
        <v>0</v>
      </c>
      <c r="L68" s="7"/>
      <c r="M68" s="3"/>
      <c r="N68" s="3"/>
      <c r="O68" s="3"/>
    </row>
    <row r="69" spans="1:15" ht="20.100000000000001" customHeight="1">
      <c r="A69" s="22" t="s">
        <v>155</v>
      </c>
      <c r="B69" s="44" t="s">
        <v>156</v>
      </c>
      <c r="C69" s="45"/>
      <c r="D69" s="35">
        <v>6</v>
      </c>
      <c r="E69" s="23" t="s">
        <v>160</v>
      </c>
      <c r="F69" s="34">
        <v>25</v>
      </c>
      <c r="G69" s="24">
        <f t="shared" si="0"/>
        <v>150</v>
      </c>
      <c r="H69" s="8"/>
      <c r="I69" s="25">
        <f t="shared" si="1"/>
        <v>0</v>
      </c>
      <c r="J69" s="3"/>
      <c r="K69" s="26">
        <f t="shared" si="2"/>
        <v>0</v>
      </c>
      <c r="L69" s="7"/>
      <c r="M69" s="3"/>
      <c r="N69" s="3"/>
      <c r="O69" s="3"/>
    </row>
    <row r="70" spans="1:15" ht="20.100000000000001" customHeight="1">
      <c r="A70" s="22" t="s">
        <v>157</v>
      </c>
      <c r="B70" s="44" t="s">
        <v>158</v>
      </c>
      <c r="C70" s="45"/>
      <c r="D70" s="35">
        <v>1500</v>
      </c>
      <c r="E70" s="23" t="s">
        <v>132</v>
      </c>
      <c r="F70" s="34">
        <v>0.05</v>
      </c>
      <c r="G70" s="24">
        <f t="shared" si="0"/>
        <v>75</v>
      </c>
      <c r="H70" s="8"/>
      <c r="I70" s="25">
        <f t="shared" si="1"/>
        <v>0</v>
      </c>
      <c r="J70" s="3"/>
      <c r="K70" s="26">
        <f t="shared" si="2"/>
        <v>0</v>
      </c>
      <c r="L70" s="7"/>
      <c r="M70" s="3"/>
      <c r="N70" s="3"/>
      <c r="O70" s="3"/>
    </row>
    <row r="71" spans="1:15" ht="20.100000000000001" customHeight="1" thickBo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1:15" ht="20.100000000000001" customHeight="1" thickBot="1">
      <c r="A72" s="11"/>
      <c r="B72" s="10"/>
      <c r="C72" s="11"/>
      <c r="D72" s="11"/>
      <c r="E72" s="11"/>
      <c r="F72" s="10" t="s">
        <v>135</v>
      </c>
      <c r="G72" s="36">
        <f>SUM(G15:G70)</f>
        <v>24739.919999999998</v>
      </c>
      <c r="H72" s="10"/>
      <c r="I72" s="29"/>
      <c r="J72" s="29"/>
      <c r="K72" s="11"/>
      <c r="L72" s="11"/>
      <c r="M72" s="11"/>
      <c r="N72" s="11"/>
      <c r="O72" s="11"/>
    </row>
    <row r="73" spans="1:15" ht="20.100000000000001" customHeight="1" thickBot="1">
      <c r="A73" s="11"/>
      <c r="B73" s="11"/>
      <c r="C73" s="11"/>
      <c r="D73" s="11"/>
      <c r="E73" s="11"/>
      <c r="F73" s="10" t="s">
        <v>70</v>
      </c>
      <c r="G73" s="36">
        <f>SUM(I15:I70)</f>
        <v>0</v>
      </c>
      <c r="H73" s="10" t="s">
        <v>138</v>
      </c>
      <c r="I73" s="30"/>
      <c r="J73" s="11"/>
      <c r="K73" s="11"/>
      <c r="L73" s="11"/>
      <c r="M73" s="11"/>
      <c r="N73" s="11"/>
      <c r="O73" s="11"/>
    </row>
    <row r="74" spans="1:15" ht="20.100000000000001" customHeight="1" thickBot="1">
      <c r="A74" s="11"/>
      <c r="B74" s="11"/>
      <c r="C74" s="11"/>
      <c r="D74" s="11"/>
      <c r="E74" s="11"/>
      <c r="F74" s="10" t="s">
        <v>136</v>
      </c>
      <c r="G74" s="36">
        <f>G73/100*22</f>
        <v>0</v>
      </c>
      <c r="H74" s="10"/>
      <c r="I74" s="30"/>
      <c r="J74" s="11"/>
      <c r="K74" s="11"/>
      <c r="L74" s="11"/>
      <c r="M74" s="11"/>
      <c r="N74" s="11"/>
      <c r="O74" s="11"/>
    </row>
    <row r="75" spans="1:15" ht="20.100000000000001" customHeight="1" thickBot="1">
      <c r="A75" s="11"/>
      <c r="B75" s="11"/>
      <c r="C75" s="11"/>
      <c r="D75" s="11"/>
      <c r="E75" s="11"/>
      <c r="F75" s="10" t="s">
        <v>137</v>
      </c>
      <c r="G75" s="28">
        <f>G73+G74</f>
        <v>0</v>
      </c>
      <c r="H75" s="10"/>
      <c r="I75" s="30"/>
      <c r="J75" s="11"/>
      <c r="K75" s="11"/>
      <c r="L75" s="11"/>
      <c r="M75" s="11"/>
      <c r="N75" s="11"/>
      <c r="O75" s="11"/>
    </row>
    <row r="76" spans="1:15" ht="20.100000000000001" customHeight="1">
      <c r="A76" s="11"/>
      <c r="B76" s="11"/>
      <c r="C76" s="11"/>
      <c r="D76" s="11"/>
      <c r="E76" s="11"/>
      <c r="F76" s="10"/>
      <c r="G76" s="31"/>
      <c r="H76" s="10"/>
      <c r="I76" s="30"/>
      <c r="J76" s="11"/>
      <c r="K76" s="11"/>
      <c r="L76" s="11"/>
      <c r="M76" s="11"/>
      <c r="N76" s="11"/>
      <c r="O76" s="11"/>
    </row>
    <row r="77" spans="1:15" ht="20.100000000000001" customHeight="1">
      <c r="A77" s="41" t="s">
        <v>61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20.100000000000001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</row>
    <row r="79" spans="1:15" ht="20.100000000000001" customHeight="1">
      <c r="A79" s="47" t="s">
        <v>62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</row>
    <row r="80" spans="1:15" ht="20.100000000000001" customHeight="1">
      <c r="A80" s="47" t="s">
        <v>63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</row>
    <row r="81" spans="1:15" ht="20.100000000000001" customHeight="1">
      <c r="A81" s="47" t="s">
        <v>64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</row>
    <row r="82" spans="1:15" ht="20.100000000000001" customHeight="1">
      <c r="A82" s="47" t="s">
        <v>65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</row>
    <row r="83" spans="1:15" ht="20.100000000000001" customHeight="1">
      <c r="A83" s="47" t="s">
        <v>66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</row>
    <row r="84" spans="1:15" s="29" customFormat="1" ht="20.100000000000001" customHeight="1">
      <c r="A84" s="37"/>
      <c r="B84" s="37"/>
      <c r="C84" s="37"/>
      <c r="D84" s="37"/>
      <c r="E84" s="37"/>
      <c r="F84" s="37"/>
      <c r="G84" s="37"/>
      <c r="H84" s="37"/>
      <c r="I84" s="37"/>
      <c r="J84" s="58"/>
      <c r="K84" s="58"/>
      <c r="L84" s="32"/>
    </row>
    <row r="85" spans="1:15" ht="20.100000000000001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</row>
    <row r="86" spans="1:15" ht="20.100000000000001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</row>
    <row r="87" spans="1:15" ht="20.100000000000001" customHeight="1">
      <c r="A87" s="33"/>
      <c r="B87" s="57" t="s">
        <v>67</v>
      </c>
      <c r="C87" s="57"/>
      <c r="D87" s="15" t="s">
        <v>68</v>
      </c>
      <c r="E87" s="33"/>
      <c r="F87" s="33"/>
      <c r="G87" s="33"/>
      <c r="H87" s="33"/>
      <c r="I87" s="33"/>
      <c r="J87" s="33"/>
      <c r="K87" s="56" t="s">
        <v>69</v>
      </c>
      <c r="L87" s="56"/>
      <c r="M87" s="56"/>
      <c r="N87" s="33"/>
      <c r="O87" s="33"/>
    </row>
    <row r="88" spans="1:15" ht="20.100000000000001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46">
        <f>D3</f>
        <v>0</v>
      </c>
      <c r="L88" s="46"/>
      <c r="M88" s="46"/>
      <c r="N88" s="11"/>
      <c r="O88" s="11"/>
    </row>
    <row r="89" spans="1:15" ht="20.100000000000001" hidden="1" customHeight="1"/>
    <row r="90" spans="1:15" ht="20.100000000000001" hidden="1" customHeight="1"/>
    <row r="91" spans="1:15" ht="20.100000000000001" hidden="1" customHeight="1"/>
    <row r="92" spans="1:15" ht="20.100000000000001" hidden="1" customHeight="1"/>
    <row r="93" spans="1:15" ht="20.100000000000001" hidden="1" customHeight="1"/>
    <row r="94" spans="1:15" ht="20.100000000000001" hidden="1" customHeight="1"/>
    <row r="95" spans="1:15" ht="20.100000000000001" hidden="1" customHeight="1"/>
    <row r="96" spans="1:15" ht="20.100000000000001" hidden="1" customHeight="1"/>
    <row r="97" ht="20.100000000000001" hidden="1" customHeight="1"/>
    <row r="98" ht="20.100000000000001" hidden="1" customHeight="1"/>
    <row r="99" ht="20.100000000000001" hidden="1" customHeight="1"/>
    <row r="100" ht="20.100000000000001" hidden="1" customHeight="1"/>
    <row r="101" ht="20.100000000000001" hidden="1" customHeight="1"/>
    <row r="102" ht="20.100000000000001" hidden="1" customHeight="1"/>
    <row r="103" ht="20.100000000000001" hidden="1" customHeight="1"/>
    <row r="104" ht="20.100000000000001" hidden="1" customHeight="1"/>
    <row r="105" ht="20.100000000000001" hidden="1" customHeight="1"/>
    <row r="106" ht="20.100000000000001" hidden="1" customHeight="1"/>
    <row r="107" ht="20.100000000000001" hidden="1" customHeight="1"/>
    <row r="108" ht="20.100000000000001" hidden="1" customHeight="1"/>
    <row r="109" ht="20.100000000000001" hidden="1" customHeight="1"/>
    <row r="110" ht="20.100000000000001" hidden="1" customHeight="1"/>
    <row r="111" ht="20.100000000000001" hidden="1" customHeight="1"/>
    <row r="112" ht="20.100000000000001" hidden="1" customHeight="1"/>
    <row r="113" ht="20.100000000000001" hidden="1" customHeight="1"/>
    <row r="114" ht="20.100000000000001" hidden="1" customHeight="1"/>
    <row r="115" ht="0" hidden="1" customHeight="1"/>
    <row r="116" ht="0" hidden="1" customHeight="1"/>
  </sheetData>
  <sheetProtection sheet="1" objects="1" scenarios="1" selectLockedCells="1"/>
  <mergeCells count="94">
    <mergeCell ref="B68:C68"/>
    <mergeCell ref="B69:C69"/>
    <mergeCell ref="B70:C70"/>
    <mergeCell ref="B63:C63"/>
    <mergeCell ref="B64:C64"/>
    <mergeCell ref="B65:C65"/>
    <mergeCell ref="B66:C66"/>
    <mergeCell ref="B67:C67"/>
    <mergeCell ref="B40:C40"/>
    <mergeCell ref="B41:C41"/>
    <mergeCell ref="K88:M88"/>
    <mergeCell ref="K87:M87"/>
    <mergeCell ref="B42:C42"/>
    <mergeCell ref="B52:C52"/>
    <mergeCell ref="A85:O85"/>
    <mergeCell ref="A86:O86"/>
    <mergeCell ref="B87:C87"/>
    <mergeCell ref="J84:K84"/>
    <mergeCell ref="A81:O81"/>
    <mergeCell ref="A82:O82"/>
    <mergeCell ref="A83:O83"/>
    <mergeCell ref="B57:C57"/>
    <mergeCell ref="B56:C56"/>
    <mergeCell ref="B55:C55"/>
    <mergeCell ref="B54:C54"/>
    <mergeCell ref="B53:C53"/>
    <mergeCell ref="B62:C62"/>
    <mergeCell ref="B61:C61"/>
    <mergeCell ref="B60:C60"/>
    <mergeCell ref="B59:C59"/>
    <mergeCell ref="B58:C58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A1:O1"/>
    <mergeCell ref="A2:O2"/>
    <mergeCell ref="B15:C15"/>
    <mergeCell ref="B16:C16"/>
    <mergeCell ref="B17:C17"/>
    <mergeCell ref="A11:O11"/>
    <mergeCell ref="A12:O12"/>
    <mergeCell ref="A9:O9"/>
    <mergeCell ref="A10:O10"/>
    <mergeCell ref="A13:O13"/>
    <mergeCell ref="B14:C14"/>
    <mergeCell ref="C5:G5"/>
    <mergeCell ref="C6:G6"/>
    <mergeCell ref="C3:G3"/>
    <mergeCell ref="C4:G4"/>
    <mergeCell ref="A4:B4"/>
    <mergeCell ref="M8:N8"/>
    <mergeCell ref="I6:N6"/>
    <mergeCell ref="A78:O78"/>
    <mergeCell ref="A79:O79"/>
    <mergeCell ref="A80:O80"/>
    <mergeCell ref="B46:C46"/>
    <mergeCell ref="B45:C45"/>
    <mergeCell ref="B44:C44"/>
    <mergeCell ref="B43:C43"/>
    <mergeCell ref="A7:B7"/>
    <mergeCell ref="A8:B8"/>
    <mergeCell ref="C7:F7"/>
    <mergeCell ref="B21:C21"/>
    <mergeCell ref="B22:C22"/>
    <mergeCell ref="B23:C23"/>
    <mergeCell ref="B24:C24"/>
    <mergeCell ref="I3:L3"/>
    <mergeCell ref="I8:K8"/>
    <mergeCell ref="I7:L7"/>
    <mergeCell ref="I4:N4"/>
    <mergeCell ref="A77:O77"/>
    <mergeCell ref="A5:B5"/>
    <mergeCell ref="A6:B6"/>
    <mergeCell ref="F8:G8"/>
    <mergeCell ref="B51:C51"/>
    <mergeCell ref="B50:C50"/>
    <mergeCell ref="B49:C49"/>
    <mergeCell ref="B48:C48"/>
    <mergeCell ref="B47:C47"/>
    <mergeCell ref="B18:C18"/>
    <mergeCell ref="B19:C19"/>
    <mergeCell ref="B20:C20"/>
  </mergeCells>
  <conditionalFormatting sqref="H4:N4">
    <cfRule type="expression" dxfId="0" priority="1">
      <formula>$C$4&lt;&gt;"altro"</formula>
    </cfRule>
  </conditionalFormatting>
  <dataValidations count="2">
    <dataValidation type="list" allowBlank="1" showInputMessage="1" showErrorMessage="1" sqref="C4">
      <formula1>"legale rappresentante, procuratore, altro"</formula1>
    </dataValidation>
    <dataValidation type="list" allowBlank="1" showInputMessage="1" showErrorMessage="1" sqref="N15:N76">
      <formula1>ats</formula1>
    </dataValidation>
  </dataValidations>
  <pageMargins left="0.39370078740157483" right="0.39370078740157483" top="0.39370078740157483" bottom="0.59055118110236227" header="0.31496062992125984" footer="0.31496062992125984"/>
  <pageSetup paperSize="9" scale="55" fitToHeight="0" orientation="landscape" r:id="rId1"/>
  <headerFoot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ASL Monza e Brianza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buccalbe</dc:creator>
  <cp:lastModifiedBy>buccalbe</cp:lastModifiedBy>
  <cp:lastPrinted>2017-07-21T13:46:36Z</cp:lastPrinted>
  <dcterms:created xsi:type="dcterms:W3CDTF">2017-04-06T13:40:30Z</dcterms:created>
  <dcterms:modified xsi:type="dcterms:W3CDTF">2017-09-18T12:17:10Z</dcterms:modified>
</cp:coreProperties>
</file>