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provveditorato\GARE\2020\GARA_AGGREGATA_MATERIALE_VARIO_DI_LABORATORIO_ATS BRIANZA\LOTTO 2_DESERTO_NUOVA GARA\DOCUMENTI_INDIZIONE_DEFINITIVI\DOCUMENTAZIONE_INDIZIONE_GARA\"/>
    </mc:Choice>
  </mc:AlternateContent>
  <bookViews>
    <workbookView xWindow="0" yWindow="0" windowWidth="25200" windowHeight="1078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125" i="1" l="1"/>
  <c r="H125" i="1"/>
  <c r="J125" i="1"/>
  <c r="F126" i="1"/>
  <c r="H126" i="1"/>
  <c r="J126" i="1"/>
  <c r="J122" i="1" l="1"/>
  <c r="J124" i="1"/>
  <c r="H122" i="1"/>
  <c r="H124" i="1"/>
  <c r="F122" i="1"/>
  <c r="F123" i="1"/>
  <c r="J121" i="1" l="1"/>
  <c r="H121" i="1"/>
  <c r="F121" i="1"/>
  <c r="F124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H89" i="1" l="1"/>
  <c r="H88" i="1"/>
  <c r="H87" i="1"/>
  <c r="H85" i="1"/>
  <c r="H84" i="1"/>
  <c r="H83" i="1"/>
  <c r="H81" i="1"/>
  <c r="H80" i="1"/>
  <c r="H79" i="1"/>
  <c r="H77" i="1"/>
  <c r="H76" i="1"/>
  <c r="H75" i="1"/>
  <c r="H73" i="1"/>
  <c r="H72" i="1"/>
  <c r="H71" i="1"/>
  <c r="H69" i="1"/>
  <c r="H68" i="1"/>
  <c r="H67" i="1"/>
  <c r="H65" i="1"/>
  <c r="H64" i="1"/>
  <c r="H63" i="1"/>
  <c r="H61" i="1"/>
  <c r="H60" i="1"/>
  <c r="H59" i="1"/>
  <c r="H57" i="1"/>
  <c r="H56" i="1"/>
  <c r="H55" i="1"/>
  <c r="H54" i="1"/>
  <c r="H53" i="1"/>
  <c r="H52" i="1"/>
  <c r="H50" i="1"/>
  <c r="H49" i="1"/>
  <c r="H48" i="1"/>
  <c r="H46" i="1"/>
  <c r="H45" i="1"/>
  <c r="H44" i="1"/>
  <c r="H42" i="1"/>
  <c r="H41" i="1"/>
  <c r="H40" i="1"/>
  <c r="H38" i="1"/>
  <c r="J38" i="1"/>
  <c r="H39" i="1"/>
  <c r="J39" i="1"/>
  <c r="J40" i="1"/>
  <c r="J41" i="1"/>
  <c r="J42" i="1"/>
  <c r="H43" i="1"/>
  <c r="J43" i="1"/>
  <c r="J44" i="1"/>
  <c r="J45" i="1"/>
  <c r="J46" i="1"/>
  <c r="H47" i="1"/>
  <c r="J47" i="1"/>
  <c r="J48" i="1"/>
  <c r="J49" i="1"/>
  <c r="J50" i="1"/>
  <c r="H51" i="1"/>
  <c r="J51" i="1"/>
  <c r="J52" i="1"/>
  <c r="J53" i="1"/>
  <c r="J54" i="1"/>
  <c r="J55" i="1"/>
  <c r="J56" i="1"/>
  <c r="J57" i="1"/>
  <c r="H58" i="1"/>
  <c r="J58" i="1"/>
  <c r="J59" i="1"/>
  <c r="J60" i="1"/>
  <c r="J61" i="1"/>
  <c r="H62" i="1"/>
  <c r="J62" i="1"/>
  <c r="J63" i="1"/>
  <c r="J64" i="1"/>
  <c r="J65" i="1"/>
  <c r="H66" i="1"/>
  <c r="J66" i="1"/>
  <c r="J67" i="1"/>
  <c r="J68" i="1"/>
  <c r="J69" i="1"/>
  <c r="H70" i="1"/>
  <c r="J70" i="1"/>
  <c r="J71" i="1"/>
  <c r="J72" i="1"/>
  <c r="J73" i="1"/>
  <c r="H74" i="1"/>
  <c r="J74" i="1"/>
  <c r="J75" i="1"/>
  <c r="J76" i="1"/>
  <c r="J77" i="1"/>
  <c r="H78" i="1"/>
  <c r="J78" i="1"/>
  <c r="J79" i="1"/>
  <c r="J80" i="1"/>
  <c r="J81" i="1"/>
  <c r="H82" i="1"/>
  <c r="J82" i="1"/>
  <c r="J83" i="1"/>
  <c r="J84" i="1"/>
  <c r="J85" i="1"/>
  <c r="H86" i="1"/>
  <c r="J86" i="1"/>
  <c r="J87" i="1"/>
  <c r="J88" i="1"/>
  <c r="J89" i="1"/>
  <c r="F15" i="1"/>
  <c r="F128" i="1" s="1"/>
  <c r="H123" i="1" l="1"/>
  <c r="J123" i="1"/>
  <c r="H15" i="1"/>
  <c r="J15" i="1"/>
  <c r="H16" i="1"/>
  <c r="J16" i="1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J144" i="1"/>
  <c r="F129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F130" i="1" l="1"/>
  <c r="F131" i="1" s="1"/>
</calcChain>
</file>

<file path=xl/sharedStrings.xml><?xml version="1.0" encoding="utf-8"?>
<sst xmlns="http://schemas.openxmlformats.org/spreadsheetml/2006/main" count="381" uniqueCount="277">
  <si>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</si>
  <si>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</si>
  <si>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</si>
  <si>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</si>
  <si>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</si>
  <si>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</si>
  <si>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</si>
  <si>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</si>
  <si>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Il/la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</si>
  <si>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</si>
  <si>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</si>
  <si>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</si>
  <si>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</si>
  <si>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</si>
  <si>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</si>
  <si>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</si>
  <si>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</si>
  <si>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</si>
  <si>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</si>
  <si>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</si>
  <si>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</si>
  <si>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</si>
  <si>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</si>
  <si>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</si>
  <si>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</si>
  <si>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</si>
  <si>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</si>
  <si>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(data)</t>
  </si>
  <si>
    <t>Documento firmato digitalmente da</t>
  </si>
  <si>
    <t>Totale offerta</t>
  </si>
  <si>
    <t>pseudomonas cn agar</t>
  </si>
  <si>
    <t>ml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</si>
  <si>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</si>
  <si>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</si>
  <si>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</si>
  <si>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</si>
  <si>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</si>
  <si>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</si>
  <si>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</si>
  <si>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</si>
  <si>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columbia + 5% sangue montone</t>
  </si>
  <si>
    <t>campy food agar</t>
  </si>
  <si>
    <t>aloa agar</t>
  </si>
  <si>
    <t>baird parker + rpf</t>
  </si>
  <si>
    <t>listeria aesculin agar (oxford)</t>
  </si>
  <si>
    <t xml:space="preserve">water pca pronto all'uso                         </t>
  </si>
  <si>
    <t>cromogeno per salmonella</t>
  </si>
  <si>
    <t>dichloranphenicol rose bengal agar (drbc)</t>
  </si>
  <si>
    <t>myp</t>
  </si>
  <si>
    <t>half fraser broth</t>
  </si>
  <si>
    <t>plate count agar</t>
  </si>
  <si>
    <t>sps (agar)</t>
  </si>
  <si>
    <t xml:space="preserve">rvs </t>
  </si>
  <si>
    <t>mktt-n</t>
  </si>
  <si>
    <t>fraser broth</t>
  </si>
  <si>
    <t>chromogen coli agar iso form</t>
  </si>
  <si>
    <t>slanetz bartley agar</t>
  </si>
  <si>
    <t>bile aesculin azide agar</t>
  </si>
  <si>
    <t>L02-01</t>
  </si>
  <si>
    <t>L02-02</t>
  </si>
  <si>
    <t>L02-03</t>
  </si>
  <si>
    <t>L02-04</t>
  </si>
  <si>
    <t>L02-05</t>
  </si>
  <si>
    <t>L02-06</t>
  </si>
  <si>
    <t>L02-07</t>
  </si>
  <si>
    <t>L02-08</t>
  </si>
  <si>
    <t>L02-09</t>
  </si>
  <si>
    <t>L02-10</t>
  </si>
  <si>
    <t>L02-11</t>
  </si>
  <si>
    <t>L02-12</t>
  </si>
  <si>
    <t>L02-13</t>
  </si>
  <si>
    <t>L02-14</t>
  </si>
  <si>
    <t>L02-15</t>
  </si>
  <si>
    <t>L02-16</t>
  </si>
  <si>
    <t>L02-17</t>
  </si>
  <si>
    <t>L02-18</t>
  </si>
  <si>
    <t>L02-19</t>
  </si>
  <si>
    <t>L02-20</t>
  </si>
  <si>
    <t>L02-21</t>
  </si>
  <si>
    <t>L02-22</t>
  </si>
  <si>
    <t>L02-23</t>
  </si>
  <si>
    <t>piastra</t>
  </si>
  <si>
    <t>legionella medium mwy</t>
  </si>
  <si>
    <t>L02-24</t>
  </si>
  <si>
    <t>L02-25</t>
  </si>
  <si>
    <t>L02-26</t>
  </si>
  <si>
    <t>L02-27</t>
  </si>
  <si>
    <t>L02-28</t>
  </si>
  <si>
    <t>L02-29</t>
  </si>
  <si>
    <t>L02-30</t>
  </si>
  <si>
    <t>L02-31</t>
  </si>
  <si>
    <t>L02-32</t>
  </si>
  <si>
    <t>L02-33</t>
  </si>
  <si>
    <t>L02-34</t>
  </si>
  <si>
    <t>L02-35</t>
  </si>
  <si>
    <t>L02-36</t>
  </si>
  <si>
    <t>Agar Karmali</t>
  </si>
  <si>
    <t>L02-37</t>
  </si>
  <si>
    <t>Agar Hektoen</t>
  </si>
  <si>
    <t>L02-38</t>
  </si>
  <si>
    <t>Agar Palcam</t>
  </si>
  <si>
    <t>L02-39</t>
  </si>
  <si>
    <t>Agar Mac Conkey Sorbitolo MUG</t>
  </si>
  <si>
    <t>L02-40</t>
  </si>
  <si>
    <t>Agar Sabouraud+CAF</t>
  </si>
  <si>
    <t>L02-41</t>
  </si>
  <si>
    <t>Agar SS</t>
  </si>
  <si>
    <t>L02-42</t>
  </si>
  <si>
    <t>Agar Yersinia CYN</t>
  </si>
  <si>
    <t>L02-43</t>
  </si>
  <si>
    <t>Agar TSYEA per listeria</t>
  </si>
  <si>
    <t>L02-44</t>
  </si>
  <si>
    <t>L02-45</t>
  </si>
  <si>
    <t>L02-46</t>
  </si>
  <si>
    <t>L02-47</t>
  </si>
  <si>
    <t>L02-48</t>
  </si>
  <si>
    <t>Brodo GN</t>
  </si>
  <si>
    <t>L02-49</t>
  </si>
  <si>
    <t>Brodo LPT diluent</t>
  </si>
  <si>
    <t>L02-50</t>
  </si>
  <si>
    <t>L02-51</t>
  </si>
  <si>
    <t>Campylobacter enrichement broth</t>
  </si>
  <si>
    <t>L02-52</t>
  </si>
  <si>
    <t>TSB modified broth</t>
  </si>
  <si>
    <t>L02-53</t>
  </si>
  <si>
    <t>Brodo Listeria arricchito LEB</t>
  </si>
  <si>
    <t>L02-54</t>
  </si>
  <si>
    <t>Agar TSC base</t>
  </si>
  <si>
    <t>L02-55</t>
  </si>
  <si>
    <t>L02-56</t>
  </si>
  <si>
    <t>Agar Violet red bile glucose</t>
  </si>
  <si>
    <t>L02-57</t>
  </si>
  <si>
    <t>Agar Ogye</t>
  </si>
  <si>
    <t>L02-58</t>
  </si>
  <si>
    <t>Agar SIM</t>
  </si>
  <si>
    <t>L02-59</t>
  </si>
  <si>
    <t>L02-60</t>
  </si>
  <si>
    <t>L02-61</t>
  </si>
  <si>
    <t>Brain Heart Infusion Broth</t>
  </si>
  <si>
    <t>L02-62</t>
  </si>
  <si>
    <t>Brodo Triptone Soia</t>
  </si>
  <si>
    <t>L02-63</t>
  </si>
  <si>
    <t>Brodo Lauril Solfato Triptosio</t>
  </si>
  <si>
    <t>L02-64</t>
  </si>
  <si>
    <t>Agar azide maltose KF</t>
  </si>
  <si>
    <t>L02-65</t>
  </si>
  <si>
    <t>L02-66</t>
  </si>
  <si>
    <t>L02-67</t>
  </si>
  <si>
    <t>Agar Mac Conkey</t>
  </si>
  <si>
    <t>L02-68</t>
  </si>
  <si>
    <t>Agar Triptone soia</t>
  </si>
  <si>
    <t>L02-69</t>
  </si>
  <si>
    <t>Agar Tergitol 7</t>
  </si>
  <si>
    <t>L02-70</t>
  </si>
  <si>
    <t>Agar Tergitol 7 + TTC</t>
  </si>
  <si>
    <t>L02-71</t>
  </si>
  <si>
    <t>Agar XLD</t>
  </si>
  <si>
    <t>L02-72</t>
  </si>
  <si>
    <t>Agar Legionella base</t>
  </si>
  <si>
    <t>L02-73</t>
  </si>
  <si>
    <t>Agar Legionella con supplemento</t>
  </si>
  <si>
    <t>L02-74</t>
  </si>
  <si>
    <t>L02-75</t>
  </si>
  <si>
    <t>L02-76</t>
  </si>
  <si>
    <t>Agar TSI</t>
  </si>
  <si>
    <t>Diluente neutralizzante per analisi cosmetici (metodo ISO)</t>
  </si>
  <si>
    <t>Terreno TSA in flacone per conta microbica cosmetici (Metodo ISO)</t>
  </si>
  <si>
    <t>Brodo per arricchimento per analisi cosmetici (Metodo ISO)</t>
  </si>
  <si>
    <t>Thioglycollate medium</t>
  </si>
  <si>
    <t>provette</t>
  </si>
  <si>
    <t>Triptic Soy agar provette</t>
  </si>
  <si>
    <t>Chromogen coli agar iso form faconi</t>
  </si>
  <si>
    <t>m-cp agar</t>
  </si>
  <si>
    <t>selenite broth</t>
  </si>
  <si>
    <t>bismute agar</t>
  </si>
  <si>
    <t>Soluzione fisiologica sterile</t>
  </si>
  <si>
    <t>flaconi</t>
  </si>
  <si>
    <t>bottiglia</t>
  </si>
  <si>
    <t xml:space="preserve"> codice ditta </t>
  </si>
  <si>
    <t xml:space="preserve"> codice CND del prodotto offerto </t>
  </si>
  <si>
    <t xml:space="preserve"> codice RDM repertorio del prodotto offerto </t>
  </si>
  <si>
    <t xml:space="preserve"> descrizione nome commerciale del prodotto offerto </t>
  </si>
  <si>
    <r>
      <t xml:space="preserve">per il </t>
    </r>
    <r>
      <rPr>
        <b/>
        <sz val="11"/>
        <color theme="1"/>
        <rFont val="Calibri"/>
        <family val="2"/>
        <scheme val="minor"/>
      </rPr>
      <t>lotto 2</t>
    </r>
    <r>
      <rPr>
        <sz val="11"/>
        <color theme="1"/>
        <rFont val="Calibri"/>
        <family val="2"/>
        <scheme val="minor"/>
      </rPr>
      <t xml:space="preserve"> della presente procedura di gara, alle condizioni previste dal Capitolato Speciale d'Appalto i seguenti prezzi unitari:</t>
    </r>
  </si>
  <si>
    <t>L02-77</t>
  </si>
  <si>
    <t>L02-78</t>
  </si>
  <si>
    <t>L02-79</t>
  </si>
  <si>
    <t>L02-80</t>
  </si>
  <si>
    <t>L02-81</t>
  </si>
  <si>
    <t>L02-82</t>
  </si>
  <si>
    <t>L02-83</t>
  </si>
  <si>
    <t>L02-84</t>
  </si>
  <si>
    <t>L02-85</t>
  </si>
  <si>
    <t>L02-86</t>
  </si>
  <si>
    <t>L02-87</t>
  </si>
  <si>
    <t>L02-88</t>
  </si>
  <si>
    <t>L02-89</t>
  </si>
  <si>
    <t>L02-90</t>
  </si>
  <si>
    <t>L02-91</t>
  </si>
  <si>
    <t>L02-92</t>
  </si>
  <si>
    <t>L02-93</t>
  </si>
  <si>
    <t>L02-94</t>
  </si>
  <si>
    <t>L02-95</t>
  </si>
  <si>
    <t>L02-96</t>
  </si>
  <si>
    <t>L02-97</t>
  </si>
  <si>
    <t>L02-98</t>
  </si>
  <si>
    <t>L02-99</t>
  </si>
  <si>
    <t>L02-100</t>
  </si>
  <si>
    <t>L02-101</t>
  </si>
  <si>
    <t>L02-102</t>
  </si>
  <si>
    <t>L02-103</t>
  </si>
  <si>
    <t>L02-104</t>
  </si>
  <si>
    <t>L02-105</t>
  </si>
  <si>
    <t>L02-106</t>
  </si>
  <si>
    <t>L02-107</t>
  </si>
  <si>
    <t>L02-108</t>
  </si>
  <si>
    <t>L02-109</t>
  </si>
  <si>
    <t>L02-110</t>
  </si>
  <si>
    <t>L02-111</t>
  </si>
  <si>
    <t>L02-112</t>
  </si>
  <si>
    <t>MEA  flaconi</t>
  </si>
  <si>
    <t>patata dextrose agar (PDA)</t>
  </si>
  <si>
    <t>DG18 flaconi</t>
  </si>
  <si>
    <t xml:space="preserve">LOWENSTEIN JANSEN MEDIUM  </t>
  </si>
  <si>
    <t>MIDDLEBROOK 7H-11 agar</t>
  </si>
  <si>
    <t>7H10 SUPPLEMENTO SELETTIVO</t>
  </si>
  <si>
    <t>msrv agar</t>
  </si>
  <si>
    <t>Chromatic bacillus cereus</t>
  </si>
  <si>
    <t>Chromatic staph aureus</t>
  </si>
  <si>
    <t>BHI+ AGAR AGAR (AGAR MOLLE)</t>
  </si>
  <si>
    <t>KING'S-B AGAR</t>
  </si>
  <si>
    <t>Enterobacter Sakazakii Isolation Agar (ESIA)</t>
  </si>
  <si>
    <t>Soluzione fisiologica sterile + neutralizzante per superficie</t>
  </si>
  <si>
    <t>CHROMOGENIC E.COLI O-157 AGAR STEC</t>
  </si>
  <si>
    <t>BOLTON ENRICHMENT BROTH</t>
  </si>
  <si>
    <t>PRESTON BROTH</t>
  </si>
  <si>
    <t>BUFFERED PEPTONE WATER DOPPIA FORZA</t>
  </si>
  <si>
    <t>CAMPYLOBACTER BLOOD-FREE SELECTIVE MEDIUM ( mccd) AGAR</t>
  </si>
  <si>
    <t>ACQUA PEPTONATA ALCALINA SALINA (ASPW)</t>
  </si>
  <si>
    <t>TIOSOLFATO CITRATO BILE SACCAROSIO AGAR (TCBS)</t>
  </si>
  <si>
    <t>Chronobacter selective broth (CSB)</t>
  </si>
  <si>
    <t>tryptose cycloserine agar (tsc) flacone</t>
  </si>
  <si>
    <t>fiale</t>
  </si>
  <si>
    <t>piastre</t>
  </si>
  <si>
    <t xml:space="preserve">DG-18 </t>
  </si>
  <si>
    <t>baird parker.</t>
  </si>
  <si>
    <t>tryptose cycloserine agar (tsc).</t>
  </si>
  <si>
    <t>baird parker</t>
  </si>
  <si>
    <t>tryptose cycloserine agar (tsc)</t>
  </si>
  <si>
    <t>Agar Nutrient</t>
  </si>
  <si>
    <t>Acqua peptonata tamponata</t>
  </si>
  <si>
    <t>Maximum recovery diluent</t>
  </si>
  <si>
    <t>Agar Nutrient.</t>
  </si>
  <si>
    <t>Acqua peptonata tamponata-</t>
  </si>
  <si>
    <t>Acqua distillata sterile.</t>
  </si>
  <si>
    <t xml:space="preserve">D-cycloserine supplemento perfringens (tsc) </t>
  </si>
  <si>
    <t xml:space="preserve">Agar Legionella BCYE w/o Cysteine </t>
  </si>
  <si>
    <t xml:space="preserve"> Nutrient broth</t>
  </si>
  <si>
    <t>tryptose cycloserine agar (tsc) flacone.</t>
  </si>
  <si>
    <t>tryptose cycloserine agar (tsc) flacone,</t>
  </si>
  <si>
    <t>ACETAMIDE BROTH</t>
  </si>
  <si>
    <t>provetta</t>
  </si>
  <si>
    <t>Maximum recovery diluent, provetta 9ml</t>
  </si>
  <si>
    <t>Brillant green lactose bile broth con campanella di Durhan</t>
  </si>
  <si>
    <t>Maximum recovery diluent- Flacone 225 ml</t>
  </si>
  <si>
    <t>Agar TBX Flacone</t>
  </si>
  <si>
    <t xml:space="preserve"> AGAR BTX piastra 55 mm</t>
  </si>
  <si>
    <t>Agar TBX- piastra 90 mm</t>
  </si>
  <si>
    <t>ALLEGATO D1 - MODELLO OFFERTA ECONOMICA LOTTO 1 (TERRENI PRONTI)</t>
  </si>
  <si>
    <t>Glucos of medium</t>
  </si>
  <si>
    <t>Importo complessivo a base d’asta non superabile: € 303.863,24000</t>
  </si>
  <si>
    <r>
      <t xml:space="preserve">PEPTONE SALE (fisiologica + peptone) </t>
    </r>
    <r>
      <rPr>
        <sz val="11"/>
        <color theme="1"/>
        <rFont val="Calibri"/>
        <family val="2"/>
        <scheme val="minor"/>
      </rPr>
      <t>[Si accetta anche il terreno Maximum Recovery Diluent] (96)</t>
    </r>
  </si>
  <si>
    <r>
      <t xml:space="preserve">CYCLOSERINA SUPPLEMENT </t>
    </r>
    <r>
      <rPr>
        <sz val="11"/>
        <color theme="1"/>
        <rFont val="Calibri"/>
        <family val="2"/>
        <scheme val="minor"/>
      </rPr>
      <t>(Specificare il dettaglio del prodotto) (104)</t>
    </r>
  </si>
  <si>
    <r>
      <t xml:space="preserve">AGAR NUTRIENTE SALATO </t>
    </r>
    <r>
      <rPr>
        <sz val="11"/>
        <color theme="1"/>
        <rFont val="Calibri"/>
        <family val="2"/>
        <scheme val="minor"/>
      </rPr>
      <t>(specificare la composizione del terreno) (108)</t>
    </r>
  </si>
  <si>
    <r>
      <t>BLOOD AGAR SHEEP</t>
    </r>
    <r>
      <rPr>
        <sz val="11"/>
        <color theme="1"/>
        <rFont val="Calibri"/>
        <family val="2"/>
        <scheme val="minor"/>
      </rPr>
      <t xml:space="preserve"> (Il terreno è cosi composto: pancreatic digesto of casein 15 g - soy peptone 5 g - sodium chloride 5 g - agar 15 g - defibrinated sheep blood 50 ml - purified water 1000 ml . Si tratta di AGAR Sangue di Montone-Columbia Sheep blood 5%) (117)</t>
    </r>
  </si>
  <si>
    <r>
      <t xml:space="preserve">CONTACT SLIDE YEAST MOULD + NEUTRALIZZANTE </t>
    </r>
    <r>
      <rPr>
        <sz val="11"/>
        <color theme="1"/>
        <rFont val="Calibri"/>
        <family val="2"/>
        <scheme val="minor"/>
      </rPr>
      <t>(E' costituito da Sabouraud dextrose agar+neutralizzante) (118)</t>
    </r>
  </si>
  <si>
    <r>
      <t xml:space="preserve">CONTACT SLIDE TOTAL COUNT + NEUTRALIZZANTE </t>
    </r>
    <r>
      <rPr>
        <sz val="11"/>
        <color theme="1"/>
        <rFont val="Calibri"/>
        <family val="2"/>
        <scheme val="minor"/>
      </rPr>
      <t>(è costituito da plate count agar+neutralizzante) (119)</t>
    </r>
  </si>
  <si>
    <r>
      <t xml:space="preserve">TGEA </t>
    </r>
    <r>
      <rPr>
        <sz val="11"/>
        <color theme="1"/>
        <rFont val="Calibri"/>
        <family val="2"/>
        <scheme val="minor"/>
      </rPr>
      <t>( Il terreno è composto da: peptone di caseina 5 g - estratto di carne 3g - glucosio 1 g - agar 12 g) (120)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</si>
</sst>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&quot;€&quot;\ * #,##0.00000_-;\-&quot;€&quot;\ * #,##0.00000_-;_-&quot;€&quot;\ * &quot;-&quot;?????_-;_-@_-"/>
    <numFmt numFmtId="166" formatCode="_-&quot;€&quot;\ * #,##0.00000_-;\-&quot;€&quot;\ * #,##0.000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2" fontId="3" fillId="4" borderId="1" xfId="1" applyNumberFormat="1" applyFont="1" applyFill="1" applyBorder="1" applyAlignment="1" applyProtection="1">
      <alignment vertical="center"/>
      <protection locked="0"/>
    </xf>
    <xf numFmtId="165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5" fontId="3" fillId="0" borderId="1" xfId="1" applyNumberFormat="1" applyFont="1" applyFill="1" applyBorder="1" applyAlignment="1" applyProtection="1">
      <alignment vertical="center"/>
    </xf>
    <xf numFmtId="164" fontId="3" fillId="0" borderId="1" xfId="1" applyFont="1" applyFill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164" fontId="2" fillId="3" borderId="6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164" fontId="0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vertical="center"/>
    </xf>
    <xf numFmtId="16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0" fillId="0" borderId="1" xfId="0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horizontal="center" vertical="center"/>
    </xf>
    <xf numFmtId="166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164" fontId="3" fillId="4" borderId="1" xfId="1" applyFont="1" applyFill="1" applyBorder="1" applyAlignment="1" applyProtection="1">
      <alignment vertical="center" wrapText="1" shrinkToFit="1"/>
      <protection locked="0"/>
    </xf>
    <xf numFmtId="164" fontId="3" fillId="4" borderId="1" xfId="1" applyFont="1" applyFill="1" applyBorder="1" applyAlignment="1" applyProtection="1">
      <alignment vertical="center" wrapText="1"/>
      <protection locked="0"/>
    </xf>
    <xf numFmtId="3" fontId="0" fillId="3" borderId="5" xfId="0" applyNumberFormat="1" applyFont="1" applyFill="1" applyBorder="1" applyAlignment="1" applyProtection="1">
      <alignment vertical="center"/>
    </xf>
    <xf numFmtId="3" fontId="0" fillId="0" borderId="1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vertical="center"/>
    </xf>
    <xf numFmtId="3" fontId="0" fillId="3" borderId="1" xfId="1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 applyProtection="1">
      <alignment horizontal="center" vertical="center"/>
    </xf>
    <xf numFmtId="165" fontId="3" fillId="3" borderId="1" xfId="1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3" borderId="0" xfId="0" applyFont="1" applyFill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164" fontId="0" fillId="3" borderId="0" xfId="1" applyFont="1" applyFill="1" applyAlignment="1" applyProtection="1">
      <alignment horizontal="center" vertical="center"/>
      <protection locked="0"/>
    </xf>
    <xf numFmtId="0" fontId="0" fillId="3" borderId="0" xfId="0" quotePrefix="1" applyFont="1" applyFill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vertical="center"/>
    </xf>
  </cellXfs>
  <cellStyles count="2">
    <cellStyle name="Normale" xfId="0" builtinId="0"/>
    <cellStyle name="Valuta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2"/>
  <sheetViews>
    <sheetView tabSelected="1" topLeftCell="C94" zoomScaleNormal="100" workbookViewId="0">
      <selection activeCell="G123" sqref="G123"/>
    </sheetView>
  </sheetViews>
  <sheetFormatPr defaultColWidth="0" defaultRowHeight="0" customHeight="1" zeroHeight="1" x14ac:dyDescent="0.25"/>
  <cols>
    <col min="1" max="1" width="7.5703125" style="11" bestFit="1" customWidth="1"/>
    <col min="2" max="2" width="63.28515625" style="11" customWidth="1"/>
    <col min="3" max="3" width="12.42578125" style="11" customWidth="1"/>
    <col min="4" max="4" width="8.7109375" style="11" bestFit="1" customWidth="1"/>
    <col min="5" max="5" width="19.85546875" style="11" customWidth="1"/>
    <col min="6" max="6" width="20.140625" style="11" customWidth="1"/>
    <col min="7" max="7" width="17.85546875" style="11" customWidth="1"/>
    <col min="8" max="8" width="22.85546875" style="11" customWidth="1"/>
    <col min="9" max="9" width="11.42578125" style="11" bestFit="1" customWidth="1"/>
    <col min="10" max="10" width="18.85546875" style="11" bestFit="1" customWidth="1"/>
    <col min="11" max="11" width="19.7109375" style="11" bestFit="1" customWidth="1"/>
    <col min="12" max="12" width="17.140625" style="11" customWidth="1"/>
    <col min="13" max="13" width="20.85546875" style="11" customWidth="1"/>
    <col min="14" max="14" width="17.5703125" style="11" customWidth="1"/>
    <col min="15" max="18" width="0" style="11" hidden="1" customWidth="1"/>
    <col min="19" max="16384" width="9.140625" style="11" hidden="1"/>
  </cols>
  <sheetData>
    <row r="1" spans="1:14" s="10" customFormat="1" ht="20.100000000000001" customHeight="1" x14ac:dyDescent="0.25">
      <c r="A1" s="59" t="s">
        <v>267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6.75" customHeight="1" x14ac:dyDescent="0.25">
      <c r="A2" s="60" t="s">
        <v>269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0.100000000000001" customHeight="1" x14ac:dyDescent="0.25">
      <c r="A3" s="4" t="s">
        <v>8</v>
      </c>
      <c r="B3" s="4"/>
      <c r="C3" s="61"/>
      <c r="D3" s="61"/>
      <c r="E3" s="61"/>
      <c r="F3" s="61"/>
      <c r="G3" s="6" t="s">
        <v>10</v>
      </c>
      <c r="H3" s="61"/>
      <c r="I3" s="61"/>
      <c r="J3" s="61"/>
      <c r="K3" s="61"/>
      <c r="L3" s="6" t="s">
        <v>9</v>
      </c>
      <c r="M3" s="3"/>
      <c r="N3" s="5"/>
    </row>
    <row r="4" spans="1:14" ht="20.100000000000001" customHeight="1" x14ac:dyDescent="0.25">
      <c r="A4" s="63" t="s">
        <v>11</v>
      </c>
      <c r="B4" s="63"/>
      <c r="C4" s="58"/>
      <c r="D4" s="58"/>
      <c r="E4" s="58"/>
      <c r="F4" s="58"/>
      <c r="G4" s="4" t="s">
        <v>12</v>
      </c>
      <c r="H4" s="57"/>
      <c r="I4" s="57"/>
      <c r="J4" s="57"/>
      <c r="K4" s="57"/>
      <c r="L4" s="57"/>
      <c r="M4" s="57"/>
      <c r="N4" s="5"/>
    </row>
    <row r="5" spans="1:14" ht="20.100000000000001" customHeight="1" x14ac:dyDescent="0.25">
      <c r="A5" s="63" t="s">
        <v>13</v>
      </c>
      <c r="B5" s="63"/>
      <c r="C5" s="61"/>
      <c r="D5" s="61"/>
      <c r="E5" s="61"/>
      <c r="F5" s="61"/>
      <c r="G5" s="7"/>
      <c r="H5" s="5"/>
      <c r="I5" s="5"/>
      <c r="J5" s="5"/>
      <c r="K5" s="5"/>
      <c r="L5" s="5"/>
      <c r="M5" s="5"/>
      <c r="N5" s="5"/>
    </row>
    <row r="6" spans="1:14" ht="20.100000000000001" customHeight="1" x14ac:dyDescent="0.25">
      <c r="A6" s="63" t="s">
        <v>14</v>
      </c>
      <c r="B6" s="63"/>
      <c r="C6" s="61"/>
      <c r="D6" s="61"/>
      <c r="E6" s="61"/>
      <c r="F6" s="61"/>
      <c r="G6" s="6" t="s">
        <v>38</v>
      </c>
      <c r="H6" s="58"/>
      <c r="I6" s="58"/>
      <c r="J6" s="58"/>
      <c r="K6" s="58"/>
      <c r="L6" s="58"/>
      <c r="M6" s="58"/>
      <c r="N6" s="5"/>
    </row>
    <row r="7" spans="1:14" ht="20.100000000000001" customHeight="1" x14ac:dyDescent="0.25">
      <c r="A7" s="63" t="s">
        <v>16</v>
      </c>
      <c r="B7" s="63"/>
      <c r="C7" s="61"/>
      <c r="D7" s="61"/>
      <c r="E7" s="61"/>
      <c r="F7" s="5"/>
      <c r="G7" s="8" t="s">
        <v>17</v>
      </c>
      <c r="H7" s="62"/>
      <c r="I7" s="62"/>
      <c r="J7" s="62"/>
      <c r="K7" s="62"/>
      <c r="L7" s="5"/>
      <c r="M7" s="5"/>
      <c r="N7" s="5"/>
    </row>
    <row r="8" spans="1:14" ht="20.100000000000001" customHeight="1" x14ac:dyDescent="0.25">
      <c r="A8" s="63" t="s">
        <v>18</v>
      </c>
      <c r="B8" s="63"/>
      <c r="C8" s="5"/>
      <c r="D8" s="4" t="s">
        <v>19</v>
      </c>
      <c r="E8" s="58"/>
      <c r="F8" s="58"/>
      <c r="G8" s="6" t="s">
        <v>39</v>
      </c>
      <c r="H8" s="62"/>
      <c r="I8" s="62"/>
      <c r="J8" s="62"/>
      <c r="K8" s="6" t="s">
        <v>20</v>
      </c>
      <c r="L8" s="58"/>
      <c r="M8" s="58"/>
      <c r="N8" s="5"/>
    </row>
    <row r="9" spans="1:14" ht="20.100000000000001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s="12" customFormat="1" ht="20.100000000000001" customHeight="1" x14ac:dyDescent="0.25">
      <c r="A10" s="67" t="s">
        <v>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20.100000000000001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20.100000000000001" customHeight="1" x14ac:dyDescent="0.25">
      <c r="A12" s="64" t="s">
        <v>182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20.100000000000001" customHeight="1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15" customFormat="1" ht="54.75" customHeight="1" x14ac:dyDescent="0.25">
      <c r="A14" s="13" t="s">
        <v>1</v>
      </c>
      <c r="B14" s="34" t="s">
        <v>2</v>
      </c>
      <c r="C14" s="13" t="s">
        <v>4</v>
      </c>
      <c r="D14" s="13" t="s">
        <v>3</v>
      </c>
      <c r="E14" s="13" t="s">
        <v>37</v>
      </c>
      <c r="F14" s="13" t="s">
        <v>36</v>
      </c>
      <c r="G14" s="14" t="s">
        <v>5</v>
      </c>
      <c r="H14" s="14" t="s">
        <v>15</v>
      </c>
      <c r="I14" s="14" t="s">
        <v>6</v>
      </c>
      <c r="J14" s="14" t="s">
        <v>7</v>
      </c>
      <c r="K14" s="14" t="s">
        <v>181</v>
      </c>
      <c r="L14" s="14" t="s">
        <v>178</v>
      </c>
      <c r="M14" s="14" t="s">
        <v>179</v>
      </c>
      <c r="N14" s="14" t="s">
        <v>180</v>
      </c>
    </row>
    <row r="15" spans="1:14" ht="20.100000000000001" customHeight="1" x14ac:dyDescent="0.25">
      <c r="A15" s="26" t="s">
        <v>58</v>
      </c>
      <c r="B15" s="39" t="s">
        <v>40</v>
      </c>
      <c r="C15" s="33">
        <v>9200</v>
      </c>
      <c r="D15" s="40" t="s">
        <v>81</v>
      </c>
      <c r="E15" s="27">
        <v>0.26124999999999998</v>
      </c>
      <c r="F15" s="16">
        <f>E15*C15</f>
        <v>2403.5</v>
      </c>
      <c r="G15" s="2"/>
      <c r="H15" s="17">
        <f>C15*G15</f>
        <v>0</v>
      </c>
      <c r="I15" s="1"/>
      <c r="J15" s="18">
        <f>G15*I15</f>
        <v>0</v>
      </c>
      <c r="K15" s="30"/>
      <c r="L15" s="31"/>
      <c r="M15" s="31"/>
      <c r="N15" s="31"/>
    </row>
    <row r="16" spans="1:14" ht="20.100000000000001" customHeight="1" x14ac:dyDescent="0.25">
      <c r="A16" s="26" t="s">
        <v>59</v>
      </c>
      <c r="B16" s="48" t="s">
        <v>41</v>
      </c>
      <c r="C16" s="36">
        <v>2000</v>
      </c>
      <c r="D16" s="40" t="s">
        <v>81</v>
      </c>
      <c r="E16" s="27">
        <v>0.66</v>
      </c>
      <c r="F16" s="16">
        <f t="shared" ref="F16:F78" si="0">E16*C16</f>
        <v>1320</v>
      </c>
      <c r="G16" s="2"/>
      <c r="H16" s="17">
        <f t="shared" ref="H16:H37" si="1">C16*G16</f>
        <v>0</v>
      </c>
      <c r="I16" s="1"/>
      <c r="J16" s="18">
        <f t="shared" ref="J16:J37" si="2">G16*I16</f>
        <v>0</v>
      </c>
      <c r="K16" s="30"/>
      <c r="L16" s="31"/>
      <c r="M16" s="31"/>
      <c r="N16" s="31"/>
    </row>
    <row r="17" spans="1:14" ht="20.100000000000001" customHeight="1" x14ac:dyDescent="0.25">
      <c r="A17" s="26" t="s">
        <v>60</v>
      </c>
      <c r="B17" s="48" t="s">
        <v>42</v>
      </c>
      <c r="C17" s="36">
        <v>14800</v>
      </c>
      <c r="D17" s="40" t="s">
        <v>81</v>
      </c>
      <c r="E17" s="27">
        <v>0.77</v>
      </c>
      <c r="F17" s="16">
        <f t="shared" si="0"/>
        <v>11396</v>
      </c>
      <c r="G17" s="2"/>
      <c r="H17" s="17">
        <f t="shared" si="1"/>
        <v>0</v>
      </c>
      <c r="I17" s="1"/>
      <c r="J17" s="18">
        <f t="shared" si="2"/>
        <v>0</v>
      </c>
      <c r="K17" s="30"/>
      <c r="L17" s="31"/>
      <c r="M17" s="31"/>
      <c r="N17" s="31"/>
    </row>
    <row r="18" spans="1:14" ht="20.100000000000001" customHeight="1" x14ac:dyDescent="0.25">
      <c r="A18" s="26" t="s">
        <v>61</v>
      </c>
      <c r="B18" s="48" t="s">
        <v>43</v>
      </c>
      <c r="C18" s="36">
        <v>115200</v>
      </c>
      <c r="D18" s="40" t="s">
        <v>31</v>
      </c>
      <c r="E18" s="27">
        <v>4.07E-2</v>
      </c>
      <c r="F18" s="16">
        <f t="shared" si="0"/>
        <v>4688.6400000000003</v>
      </c>
      <c r="G18" s="2"/>
      <c r="H18" s="17">
        <f t="shared" si="1"/>
        <v>0</v>
      </c>
      <c r="I18" s="1"/>
      <c r="J18" s="18">
        <f t="shared" si="2"/>
        <v>0</v>
      </c>
      <c r="K18" s="30"/>
      <c r="L18" s="31"/>
      <c r="M18" s="31"/>
      <c r="N18" s="31"/>
    </row>
    <row r="19" spans="1:14" ht="20.100000000000001" customHeight="1" x14ac:dyDescent="0.25">
      <c r="A19" s="26" t="s">
        <v>62</v>
      </c>
      <c r="B19" s="41" t="s">
        <v>55</v>
      </c>
      <c r="C19" s="36">
        <v>106000</v>
      </c>
      <c r="D19" s="40" t="s">
        <v>81</v>
      </c>
      <c r="E19" s="27">
        <v>0.38500000000000001</v>
      </c>
      <c r="F19" s="16">
        <f t="shared" si="0"/>
        <v>40810</v>
      </c>
      <c r="G19" s="2"/>
      <c r="H19" s="17">
        <f t="shared" si="1"/>
        <v>0</v>
      </c>
      <c r="I19" s="1"/>
      <c r="J19" s="18">
        <f t="shared" si="2"/>
        <v>0</v>
      </c>
      <c r="K19" s="30"/>
      <c r="L19" s="31"/>
      <c r="M19" s="31"/>
      <c r="N19" s="31"/>
    </row>
    <row r="20" spans="1:14" ht="20.100000000000001" customHeight="1" x14ac:dyDescent="0.25">
      <c r="A20" s="26" t="s">
        <v>63</v>
      </c>
      <c r="B20" s="48" t="s">
        <v>44</v>
      </c>
      <c r="C20" s="36">
        <v>400</v>
      </c>
      <c r="D20" s="40" t="s">
        <v>81</v>
      </c>
      <c r="E20" s="27">
        <v>0.77</v>
      </c>
      <c r="F20" s="16">
        <f t="shared" si="0"/>
        <v>308</v>
      </c>
      <c r="G20" s="2"/>
      <c r="H20" s="17">
        <f t="shared" si="1"/>
        <v>0</v>
      </c>
      <c r="I20" s="1"/>
      <c r="J20" s="18">
        <f t="shared" si="2"/>
        <v>0</v>
      </c>
      <c r="K20" s="30"/>
      <c r="L20" s="31"/>
      <c r="M20" s="31"/>
      <c r="N20" s="31"/>
    </row>
    <row r="21" spans="1:14" ht="20.100000000000001" customHeight="1" x14ac:dyDescent="0.25">
      <c r="A21" s="26" t="s">
        <v>64</v>
      </c>
      <c r="B21" s="48" t="s">
        <v>45</v>
      </c>
      <c r="C21" s="36">
        <v>1240000</v>
      </c>
      <c r="D21" s="40" t="s">
        <v>31</v>
      </c>
      <c r="E21" s="27">
        <v>7.1500000000000001E-3</v>
      </c>
      <c r="F21" s="16">
        <f t="shared" si="0"/>
        <v>8866</v>
      </c>
      <c r="G21" s="2"/>
      <c r="H21" s="17">
        <f t="shared" si="1"/>
        <v>0</v>
      </c>
      <c r="I21" s="1"/>
      <c r="J21" s="18">
        <f t="shared" si="2"/>
        <v>0</v>
      </c>
      <c r="K21" s="30"/>
      <c r="L21" s="31"/>
      <c r="M21" s="31"/>
      <c r="N21" s="31"/>
    </row>
    <row r="22" spans="1:14" ht="20.100000000000001" customHeight="1" x14ac:dyDescent="0.25">
      <c r="A22" s="26" t="s">
        <v>65</v>
      </c>
      <c r="B22" s="41" t="s">
        <v>56</v>
      </c>
      <c r="C22" s="36">
        <v>51600</v>
      </c>
      <c r="D22" s="40" t="s">
        <v>81</v>
      </c>
      <c r="E22" s="27">
        <v>0.23100000000000001</v>
      </c>
      <c r="F22" s="16">
        <f t="shared" si="0"/>
        <v>11919.6</v>
      </c>
      <c r="G22" s="2"/>
      <c r="H22" s="17">
        <f t="shared" si="1"/>
        <v>0</v>
      </c>
      <c r="I22" s="1"/>
      <c r="J22" s="18">
        <f t="shared" si="2"/>
        <v>0</v>
      </c>
      <c r="K22" s="30"/>
      <c r="L22" s="31"/>
      <c r="M22" s="31"/>
      <c r="N22" s="31"/>
    </row>
    <row r="23" spans="1:14" ht="20.100000000000001" customHeight="1" x14ac:dyDescent="0.25">
      <c r="A23" s="26" t="s">
        <v>66</v>
      </c>
      <c r="B23" s="41" t="s">
        <v>30</v>
      </c>
      <c r="C23" s="36">
        <v>20800</v>
      </c>
      <c r="D23" s="40" t="s">
        <v>81</v>
      </c>
      <c r="E23" s="27">
        <v>0.24200000000000002</v>
      </c>
      <c r="F23" s="16">
        <f t="shared" si="0"/>
        <v>5033.6000000000004</v>
      </c>
      <c r="G23" s="2"/>
      <c r="H23" s="17">
        <f t="shared" si="1"/>
        <v>0</v>
      </c>
      <c r="I23" s="1"/>
      <c r="J23" s="18">
        <f t="shared" si="2"/>
        <v>0</v>
      </c>
      <c r="K23" s="30"/>
      <c r="L23" s="31"/>
      <c r="M23" s="31"/>
      <c r="N23" s="31"/>
    </row>
    <row r="24" spans="1:14" ht="20.100000000000001" customHeight="1" x14ac:dyDescent="0.25">
      <c r="A24" s="26" t="s">
        <v>67</v>
      </c>
      <c r="B24" s="41" t="s">
        <v>57</v>
      </c>
      <c r="C24" s="36">
        <v>11360</v>
      </c>
      <c r="D24" s="40" t="s">
        <v>81</v>
      </c>
      <c r="E24" s="27">
        <v>0.27500000000000002</v>
      </c>
      <c r="F24" s="16">
        <f t="shared" si="0"/>
        <v>3124.0000000000005</v>
      </c>
      <c r="G24" s="2"/>
      <c r="H24" s="17">
        <f t="shared" si="1"/>
        <v>0</v>
      </c>
      <c r="I24" s="1"/>
      <c r="J24" s="18">
        <f t="shared" si="2"/>
        <v>0</v>
      </c>
      <c r="K24" s="30"/>
      <c r="L24" s="31"/>
      <c r="M24" s="31"/>
      <c r="N24" s="31"/>
    </row>
    <row r="25" spans="1:14" ht="20.100000000000001" customHeight="1" x14ac:dyDescent="0.25">
      <c r="A25" s="26" t="s">
        <v>68</v>
      </c>
      <c r="B25" s="41" t="s">
        <v>82</v>
      </c>
      <c r="C25" s="36">
        <v>10000</v>
      </c>
      <c r="D25" s="40" t="s">
        <v>81</v>
      </c>
      <c r="E25" s="27">
        <v>0.88000000000000012</v>
      </c>
      <c r="F25" s="16">
        <f t="shared" si="0"/>
        <v>8800.0000000000018</v>
      </c>
      <c r="G25" s="2"/>
      <c r="H25" s="17">
        <f t="shared" si="1"/>
        <v>0</v>
      </c>
      <c r="I25" s="1"/>
      <c r="J25" s="18">
        <f t="shared" si="2"/>
        <v>0</v>
      </c>
      <c r="K25" s="30"/>
      <c r="L25" s="31"/>
      <c r="M25" s="31"/>
      <c r="N25" s="31"/>
    </row>
    <row r="26" spans="1:14" ht="20.100000000000001" customHeight="1" x14ac:dyDescent="0.25">
      <c r="A26" s="26" t="s">
        <v>69</v>
      </c>
      <c r="B26" s="41" t="s">
        <v>244</v>
      </c>
      <c r="C26" s="36">
        <v>15600</v>
      </c>
      <c r="D26" s="40" t="s">
        <v>81</v>
      </c>
      <c r="E26" s="27">
        <v>0.26400000000000001</v>
      </c>
      <c r="F26" s="16">
        <f t="shared" si="0"/>
        <v>4118.4000000000005</v>
      </c>
      <c r="G26" s="2"/>
      <c r="H26" s="17">
        <f t="shared" si="1"/>
        <v>0</v>
      </c>
      <c r="I26" s="1"/>
      <c r="J26" s="18">
        <f t="shared" si="2"/>
        <v>0</v>
      </c>
      <c r="K26" s="30"/>
      <c r="L26" s="31"/>
      <c r="M26" s="31"/>
      <c r="N26" s="31"/>
    </row>
    <row r="27" spans="1:14" ht="20.100000000000001" customHeight="1" x14ac:dyDescent="0.25">
      <c r="A27" s="26" t="s">
        <v>70</v>
      </c>
      <c r="B27" s="48" t="s">
        <v>46</v>
      </c>
      <c r="C27" s="36">
        <v>9920</v>
      </c>
      <c r="D27" s="40" t="s">
        <v>81</v>
      </c>
      <c r="E27" s="27">
        <v>0.49500000000000005</v>
      </c>
      <c r="F27" s="16">
        <f t="shared" si="0"/>
        <v>4910.4000000000005</v>
      </c>
      <c r="G27" s="2"/>
      <c r="H27" s="17">
        <f t="shared" si="1"/>
        <v>0</v>
      </c>
      <c r="I27" s="1"/>
      <c r="J27" s="18">
        <f t="shared" si="2"/>
        <v>0</v>
      </c>
      <c r="K27" s="30"/>
      <c r="L27" s="31"/>
      <c r="M27" s="31"/>
      <c r="N27" s="31"/>
    </row>
    <row r="28" spans="1:14" ht="20.100000000000001" customHeight="1" x14ac:dyDescent="0.25">
      <c r="A28" s="26" t="s">
        <v>71</v>
      </c>
      <c r="B28" s="48" t="s">
        <v>245</v>
      </c>
      <c r="C28" s="36">
        <v>2000</v>
      </c>
      <c r="D28" s="40" t="s">
        <v>81</v>
      </c>
      <c r="E28" s="27">
        <v>0.8085</v>
      </c>
      <c r="F28" s="16">
        <f t="shared" si="0"/>
        <v>1617</v>
      </c>
      <c r="G28" s="2"/>
      <c r="H28" s="17">
        <f t="shared" si="1"/>
        <v>0</v>
      </c>
      <c r="I28" s="1"/>
      <c r="J28" s="18">
        <f t="shared" si="2"/>
        <v>0</v>
      </c>
      <c r="K28" s="30"/>
      <c r="L28" s="31"/>
      <c r="M28" s="31"/>
      <c r="N28" s="31"/>
    </row>
    <row r="29" spans="1:14" ht="20.100000000000001" customHeight="1" x14ac:dyDescent="0.25">
      <c r="A29" s="26" t="s">
        <v>72</v>
      </c>
      <c r="B29" s="48" t="s">
        <v>47</v>
      </c>
      <c r="C29" s="36">
        <v>5040</v>
      </c>
      <c r="D29" s="40" t="s">
        <v>81</v>
      </c>
      <c r="E29" s="27">
        <v>0.55000000000000004</v>
      </c>
      <c r="F29" s="16">
        <f t="shared" si="0"/>
        <v>2772</v>
      </c>
      <c r="G29" s="2"/>
      <c r="H29" s="17">
        <f t="shared" si="1"/>
        <v>0</v>
      </c>
      <c r="I29" s="1"/>
      <c r="J29" s="18">
        <f t="shared" si="2"/>
        <v>0</v>
      </c>
      <c r="K29" s="30"/>
      <c r="L29" s="31"/>
      <c r="M29" s="31"/>
      <c r="N29" s="31"/>
    </row>
    <row r="30" spans="1:14" ht="20.100000000000001" customHeight="1" x14ac:dyDescent="0.25">
      <c r="A30" s="26" t="s">
        <v>73</v>
      </c>
      <c r="B30" s="48" t="s">
        <v>48</v>
      </c>
      <c r="C30" s="36">
        <v>9800</v>
      </c>
      <c r="D30" s="40" t="s">
        <v>81</v>
      </c>
      <c r="E30" s="27">
        <v>0.35200000000000004</v>
      </c>
      <c r="F30" s="16">
        <f t="shared" si="0"/>
        <v>3449.6000000000004</v>
      </c>
      <c r="G30" s="2"/>
      <c r="H30" s="17">
        <f t="shared" si="1"/>
        <v>0</v>
      </c>
      <c r="I30" s="1"/>
      <c r="J30" s="18">
        <f t="shared" si="2"/>
        <v>0</v>
      </c>
      <c r="K30" s="30"/>
      <c r="L30" s="31"/>
      <c r="M30" s="31"/>
      <c r="N30" s="31"/>
    </row>
    <row r="31" spans="1:14" ht="20.100000000000001" customHeight="1" x14ac:dyDescent="0.25">
      <c r="A31" s="26" t="s">
        <v>74</v>
      </c>
      <c r="B31" s="48" t="s">
        <v>49</v>
      </c>
      <c r="C31" s="36">
        <v>766000</v>
      </c>
      <c r="D31" s="40" t="s">
        <v>31</v>
      </c>
      <c r="E31" s="27">
        <v>9.9000000000000008E-3</v>
      </c>
      <c r="F31" s="16">
        <f t="shared" si="0"/>
        <v>7583.4000000000005</v>
      </c>
      <c r="G31" s="2"/>
      <c r="H31" s="17">
        <f t="shared" si="1"/>
        <v>0</v>
      </c>
      <c r="I31" s="1"/>
      <c r="J31" s="18">
        <f t="shared" si="2"/>
        <v>0</v>
      </c>
      <c r="K31" s="30"/>
      <c r="L31" s="31"/>
      <c r="M31" s="31"/>
      <c r="N31" s="31"/>
    </row>
    <row r="32" spans="1:14" ht="20.100000000000001" customHeight="1" x14ac:dyDescent="0.25">
      <c r="A32" s="26" t="s">
        <v>75</v>
      </c>
      <c r="B32" s="48" t="s">
        <v>50</v>
      </c>
      <c r="C32" s="36">
        <v>141600</v>
      </c>
      <c r="D32" s="40" t="s">
        <v>31</v>
      </c>
      <c r="E32" s="27">
        <v>5.5000000000000005E-3</v>
      </c>
      <c r="F32" s="16">
        <f t="shared" si="0"/>
        <v>778.80000000000007</v>
      </c>
      <c r="G32" s="2"/>
      <c r="H32" s="17">
        <f t="shared" si="1"/>
        <v>0</v>
      </c>
      <c r="I32" s="1"/>
      <c r="J32" s="18">
        <f t="shared" si="2"/>
        <v>0</v>
      </c>
      <c r="K32" s="30"/>
      <c r="L32" s="31"/>
      <c r="M32" s="31"/>
      <c r="N32" s="31"/>
    </row>
    <row r="33" spans="1:14" ht="20.100000000000001" customHeight="1" x14ac:dyDescent="0.25">
      <c r="A33" s="26" t="s">
        <v>76</v>
      </c>
      <c r="B33" s="48" t="s">
        <v>52</v>
      </c>
      <c r="C33" s="36">
        <v>8000</v>
      </c>
      <c r="D33" s="40" t="s">
        <v>169</v>
      </c>
      <c r="E33" s="27">
        <v>0.49500000000000005</v>
      </c>
      <c r="F33" s="16">
        <f t="shared" si="0"/>
        <v>3960.0000000000005</v>
      </c>
      <c r="G33" s="2"/>
      <c r="H33" s="17">
        <f t="shared" si="1"/>
        <v>0</v>
      </c>
      <c r="I33" s="1"/>
      <c r="J33" s="18">
        <f t="shared" si="2"/>
        <v>0</v>
      </c>
      <c r="K33" s="30"/>
      <c r="L33" s="31"/>
      <c r="M33" s="31"/>
      <c r="N33" s="31"/>
    </row>
    <row r="34" spans="1:14" ht="20.100000000000001" customHeight="1" x14ac:dyDescent="0.25">
      <c r="A34" s="26" t="s">
        <v>77</v>
      </c>
      <c r="B34" s="48" t="s">
        <v>53</v>
      </c>
      <c r="C34" s="36">
        <v>8000</v>
      </c>
      <c r="D34" s="40" t="s">
        <v>169</v>
      </c>
      <c r="E34" s="27">
        <v>0.52272000000000007</v>
      </c>
      <c r="F34" s="16">
        <f t="shared" si="0"/>
        <v>4181.76</v>
      </c>
      <c r="G34" s="2"/>
      <c r="H34" s="17">
        <f t="shared" si="1"/>
        <v>0</v>
      </c>
      <c r="I34" s="1"/>
      <c r="J34" s="18">
        <f t="shared" si="2"/>
        <v>0</v>
      </c>
      <c r="K34" s="30"/>
      <c r="L34" s="31"/>
      <c r="M34" s="31"/>
      <c r="N34" s="31"/>
    </row>
    <row r="35" spans="1:14" ht="20.100000000000001" customHeight="1" x14ac:dyDescent="0.25">
      <c r="A35" s="26" t="s">
        <v>78</v>
      </c>
      <c r="B35" s="48" t="s">
        <v>54</v>
      </c>
      <c r="C35" s="36">
        <v>5800</v>
      </c>
      <c r="D35" s="40" t="s">
        <v>169</v>
      </c>
      <c r="E35" s="27">
        <v>0.53625</v>
      </c>
      <c r="F35" s="16">
        <f t="shared" si="0"/>
        <v>3110.25</v>
      </c>
      <c r="G35" s="2"/>
      <c r="H35" s="17">
        <f t="shared" si="1"/>
        <v>0</v>
      </c>
      <c r="I35" s="1"/>
      <c r="J35" s="18">
        <f t="shared" si="2"/>
        <v>0</v>
      </c>
      <c r="K35" s="30"/>
      <c r="L35" s="31"/>
      <c r="M35" s="31"/>
      <c r="N35" s="31"/>
    </row>
    <row r="36" spans="1:14" ht="20.100000000000001" customHeight="1" x14ac:dyDescent="0.25">
      <c r="A36" s="26" t="s">
        <v>79</v>
      </c>
      <c r="B36" s="48" t="s">
        <v>246</v>
      </c>
      <c r="C36" s="36">
        <v>8000</v>
      </c>
      <c r="D36" s="40" t="s">
        <v>81</v>
      </c>
      <c r="E36" s="27">
        <v>0.33</v>
      </c>
      <c r="F36" s="16">
        <f t="shared" si="0"/>
        <v>2640</v>
      </c>
      <c r="G36" s="2"/>
      <c r="H36" s="17">
        <f t="shared" si="1"/>
        <v>0</v>
      </c>
      <c r="I36" s="1"/>
      <c r="J36" s="18">
        <f t="shared" si="2"/>
        <v>0</v>
      </c>
      <c r="K36" s="30"/>
      <c r="L36" s="31"/>
      <c r="M36" s="31"/>
      <c r="N36" s="31"/>
    </row>
    <row r="37" spans="1:14" ht="20.100000000000001" customHeight="1" x14ac:dyDescent="0.25">
      <c r="A37" s="26" t="s">
        <v>80</v>
      </c>
      <c r="B37" s="48" t="s">
        <v>247</v>
      </c>
      <c r="C37" s="36">
        <v>480</v>
      </c>
      <c r="D37" s="40" t="s">
        <v>81</v>
      </c>
      <c r="E37" s="27">
        <v>0.69300000000000006</v>
      </c>
      <c r="F37" s="16">
        <f t="shared" si="0"/>
        <v>332.64000000000004</v>
      </c>
      <c r="G37" s="2"/>
      <c r="H37" s="17">
        <f t="shared" si="1"/>
        <v>0</v>
      </c>
      <c r="I37" s="1"/>
      <c r="J37" s="18">
        <f t="shared" si="2"/>
        <v>0</v>
      </c>
      <c r="K37" s="30"/>
      <c r="L37" s="31"/>
      <c r="M37" s="31"/>
      <c r="N37" s="31"/>
    </row>
    <row r="38" spans="1:14" ht="20.100000000000001" customHeight="1" x14ac:dyDescent="0.25">
      <c r="A38" s="26" t="s">
        <v>83</v>
      </c>
      <c r="B38" s="41" t="s">
        <v>96</v>
      </c>
      <c r="C38" s="36">
        <v>400</v>
      </c>
      <c r="D38" s="40" t="s">
        <v>81</v>
      </c>
      <c r="E38" s="27">
        <v>0.46200000000000002</v>
      </c>
      <c r="F38" s="16">
        <f t="shared" si="0"/>
        <v>184.8</v>
      </c>
      <c r="G38" s="2"/>
      <c r="H38" s="17">
        <f t="shared" ref="H38:H98" si="3">C38*G38</f>
        <v>0</v>
      </c>
      <c r="I38" s="1"/>
      <c r="J38" s="18">
        <f t="shared" ref="J38:J98" si="4">G38*I38</f>
        <v>0</v>
      </c>
      <c r="K38" s="30"/>
      <c r="L38" s="31"/>
      <c r="M38" s="31"/>
      <c r="N38" s="31"/>
    </row>
    <row r="39" spans="1:14" ht="20.100000000000001" customHeight="1" x14ac:dyDescent="0.25">
      <c r="A39" s="26" t="s">
        <v>84</v>
      </c>
      <c r="B39" s="41" t="s">
        <v>98</v>
      </c>
      <c r="C39" s="36">
        <v>4000</v>
      </c>
      <c r="D39" s="40" t="s">
        <v>81</v>
      </c>
      <c r="E39" s="27">
        <v>0.29975000000000007</v>
      </c>
      <c r="F39" s="16">
        <f t="shared" si="0"/>
        <v>1199.0000000000002</v>
      </c>
      <c r="G39" s="2"/>
      <c r="H39" s="17">
        <f t="shared" si="3"/>
        <v>0</v>
      </c>
      <c r="I39" s="1"/>
      <c r="J39" s="18">
        <f t="shared" si="4"/>
        <v>0</v>
      </c>
      <c r="K39" s="30"/>
      <c r="L39" s="31"/>
      <c r="M39" s="31"/>
      <c r="N39" s="31"/>
    </row>
    <row r="40" spans="1:14" ht="20.100000000000001" customHeight="1" x14ac:dyDescent="0.25">
      <c r="A40" s="26" t="s">
        <v>85</v>
      </c>
      <c r="B40" s="41" t="s">
        <v>100</v>
      </c>
      <c r="C40" s="36">
        <v>4560</v>
      </c>
      <c r="D40" s="40" t="s">
        <v>81</v>
      </c>
      <c r="E40" s="27">
        <v>0.66</v>
      </c>
      <c r="F40" s="16">
        <f t="shared" si="0"/>
        <v>3009.6000000000004</v>
      </c>
      <c r="G40" s="2"/>
      <c r="H40" s="17">
        <f t="shared" si="3"/>
        <v>0</v>
      </c>
      <c r="I40" s="1"/>
      <c r="J40" s="18">
        <f t="shared" si="4"/>
        <v>0</v>
      </c>
      <c r="K40" s="30"/>
      <c r="L40" s="31"/>
      <c r="M40" s="31"/>
      <c r="N40" s="31"/>
    </row>
    <row r="41" spans="1:14" ht="20.100000000000001" customHeight="1" x14ac:dyDescent="0.25">
      <c r="A41" s="26" t="s">
        <v>86</v>
      </c>
      <c r="B41" s="41" t="s">
        <v>102</v>
      </c>
      <c r="C41" s="36">
        <v>240</v>
      </c>
      <c r="D41" s="40" t="s">
        <v>81</v>
      </c>
      <c r="E41" s="27">
        <v>1.32</v>
      </c>
      <c r="F41" s="16">
        <f t="shared" si="0"/>
        <v>316.8</v>
      </c>
      <c r="G41" s="2"/>
      <c r="H41" s="17">
        <f t="shared" si="3"/>
        <v>0</v>
      </c>
      <c r="I41" s="1"/>
      <c r="J41" s="18">
        <f t="shared" si="4"/>
        <v>0</v>
      </c>
      <c r="K41" s="30"/>
      <c r="L41" s="31"/>
      <c r="M41" s="31"/>
      <c r="N41" s="31"/>
    </row>
    <row r="42" spans="1:14" ht="20.100000000000001" customHeight="1" x14ac:dyDescent="0.25">
      <c r="A42" s="26" t="s">
        <v>87</v>
      </c>
      <c r="B42" s="41" t="s">
        <v>104</v>
      </c>
      <c r="C42" s="36">
        <v>3600</v>
      </c>
      <c r="D42" s="40" t="s">
        <v>81</v>
      </c>
      <c r="E42" s="27">
        <v>0.28600000000000003</v>
      </c>
      <c r="F42" s="16">
        <f t="shared" si="0"/>
        <v>1029.6000000000001</v>
      </c>
      <c r="G42" s="2"/>
      <c r="H42" s="17">
        <f t="shared" si="3"/>
        <v>0</v>
      </c>
      <c r="I42" s="1"/>
      <c r="J42" s="18">
        <f t="shared" si="4"/>
        <v>0</v>
      </c>
      <c r="K42" s="30"/>
      <c r="L42" s="31"/>
      <c r="M42" s="31"/>
      <c r="N42" s="31"/>
    </row>
    <row r="43" spans="1:14" ht="20.100000000000001" customHeight="1" x14ac:dyDescent="0.25">
      <c r="A43" s="26" t="s">
        <v>88</v>
      </c>
      <c r="B43" s="41" t="s">
        <v>106</v>
      </c>
      <c r="C43" s="36">
        <v>2960</v>
      </c>
      <c r="D43" s="40" t="s">
        <v>81</v>
      </c>
      <c r="E43" s="27">
        <v>0.25850000000000001</v>
      </c>
      <c r="F43" s="16">
        <f t="shared" si="0"/>
        <v>765.16</v>
      </c>
      <c r="G43" s="2"/>
      <c r="H43" s="17">
        <f t="shared" si="3"/>
        <v>0</v>
      </c>
      <c r="I43" s="1"/>
      <c r="J43" s="18">
        <f t="shared" si="4"/>
        <v>0</v>
      </c>
      <c r="K43" s="30"/>
      <c r="L43" s="31"/>
      <c r="M43" s="31"/>
      <c r="N43" s="31"/>
    </row>
    <row r="44" spans="1:14" ht="20.100000000000001" customHeight="1" x14ac:dyDescent="0.25">
      <c r="A44" s="26" t="s">
        <v>89</v>
      </c>
      <c r="B44" s="41" t="s">
        <v>108</v>
      </c>
      <c r="C44" s="36">
        <v>400</v>
      </c>
      <c r="D44" s="40" t="s">
        <v>81</v>
      </c>
      <c r="E44" s="27">
        <v>0.44000000000000006</v>
      </c>
      <c r="F44" s="16">
        <f t="shared" si="0"/>
        <v>176.00000000000003</v>
      </c>
      <c r="G44" s="2"/>
      <c r="H44" s="17">
        <f t="shared" si="3"/>
        <v>0</v>
      </c>
      <c r="I44" s="1"/>
      <c r="J44" s="18">
        <f t="shared" si="4"/>
        <v>0</v>
      </c>
      <c r="K44" s="30"/>
      <c r="L44" s="31"/>
      <c r="M44" s="31"/>
      <c r="N44" s="31"/>
    </row>
    <row r="45" spans="1:14" ht="20.100000000000001" customHeight="1" x14ac:dyDescent="0.25">
      <c r="A45" s="26" t="s">
        <v>90</v>
      </c>
      <c r="B45" s="41" t="s">
        <v>110</v>
      </c>
      <c r="C45" s="36">
        <v>3200</v>
      </c>
      <c r="D45" s="40" t="s">
        <v>81</v>
      </c>
      <c r="E45" s="27">
        <v>0.41800000000000004</v>
      </c>
      <c r="F45" s="16">
        <f t="shared" si="0"/>
        <v>1337.6000000000001</v>
      </c>
      <c r="G45" s="2"/>
      <c r="H45" s="17">
        <f t="shared" si="3"/>
        <v>0</v>
      </c>
      <c r="I45" s="1"/>
      <c r="J45" s="18">
        <f t="shared" si="4"/>
        <v>0</v>
      </c>
      <c r="K45" s="30"/>
      <c r="L45" s="31"/>
      <c r="M45" s="31"/>
      <c r="N45" s="31"/>
    </row>
    <row r="46" spans="1:14" ht="20.100000000000001" customHeight="1" x14ac:dyDescent="0.25">
      <c r="A46" s="26" t="s">
        <v>91</v>
      </c>
      <c r="B46" s="41" t="s">
        <v>248</v>
      </c>
      <c r="C46" s="36">
        <v>2400</v>
      </c>
      <c r="D46" s="40" t="s">
        <v>81</v>
      </c>
      <c r="E46" s="27">
        <v>0.44000000000000006</v>
      </c>
      <c r="F46" s="16">
        <f t="shared" si="0"/>
        <v>1056.0000000000002</v>
      </c>
      <c r="G46" s="2"/>
      <c r="H46" s="17">
        <f t="shared" si="3"/>
        <v>0</v>
      </c>
      <c r="I46" s="1"/>
      <c r="J46" s="18">
        <f t="shared" si="4"/>
        <v>0</v>
      </c>
      <c r="K46" s="30"/>
      <c r="L46" s="31"/>
      <c r="M46" s="31"/>
      <c r="N46" s="31"/>
    </row>
    <row r="47" spans="1:14" ht="20.100000000000001" customHeight="1" x14ac:dyDescent="0.25">
      <c r="A47" s="26" t="s">
        <v>92</v>
      </c>
      <c r="B47" s="41" t="s">
        <v>249</v>
      </c>
      <c r="C47" s="36">
        <v>1148000</v>
      </c>
      <c r="D47" s="40" t="s">
        <v>31</v>
      </c>
      <c r="E47" s="27">
        <v>1.3046000000000002E-2</v>
      </c>
      <c r="F47" s="16">
        <f t="shared" si="0"/>
        <v>14976.808000000003</v>
      </c>
      <c r="G47" s="2"/>
      <c r="H47" s="17">
        <f t="shared" si="3"/>
        <v>0</v>
      </c>
      <c r="I47" s="1"/>
      <c r="J47" s="18">
        <f t="shared" si="4"/>
        <v>0</v>
      </c>
      <c r="K47" s="30"/>
      <c r="L47" s="31"/>
      <c r="M47" s="31"/>
      <c r="N47" s="31"/>
    </row>
    <row r="48" spans="1:14" ht="20.100000000000001" customHeight="1" x14ac:dyDescent="0.25">
      <c r="A48" s="26" t="s">
        <v>93</v>
      </c>
      <c r="B48" s="41" t="s">
        <v>116</v>
      </c>
      <c r="C48" s="36">
        <v>27000</v>
      </c>
      <c r="D48" s="40" t="s">
        <v>31</v>
      </c>
      <c r="E48" s="27">
        <v>1.43E-2</v>
      </c>
      <c r="F48" s="16">
        <f t="shared" si="0"/>
        <v>386.1</v>
      </c>
      <c r="G48" s="2"/>
      <c r="H48" s="17">
        <f t="shared" si="3"/>
        <v>0</v>
      </c>
      <c r="I48" s="1"/>
      <c r="J48" s="18">
        <f t="shared" si="4"/>
        <v>0</v>
      </c>
      <c r="K48" s="30"/>
      <c r="L48" s="31"/>
      <c r="M48" s="31"/>
      <c r="N48" s="31"/>
    </row>
    <row r="49" spans="1:14" ht="20.100000000000001" customHeight="1" x14ac:dyDescent="0.25">
      <c r="A49" s="26" t="s">
        <v>94</v>
      </c>
      <c r="B49" s="41" t="s">
        <v>118</v>
      </c>
      <c r="C49" s="36">
        <v>32400</v>
      </c>
      <c r="D49" s="40" t="s">
        <v>31</v>
      </c>
      <c r="E49" s="27">
        <v>1.5400000000000002E-2</v>
      </c>
      <c r="F49" s="16">
        <f t="shared" si="0"/>
        <v>498.96000000000009</v>
      </c>
      <c r="G49" s="2"/>
      <c r="H49" s="17">
        <f t="shared" si="3"/>
        <v>0</v>
      </c>
      <c r="I49" s="1"/>
      <c r="J49" s="18">
        <f t="shared" si="4"/>
        <v>0</v>
      </c>
      <c r="K49" s="30"/>
      <c r="L49" s="31"/>
      <c r="M49" s="31"/>
      <c r="N49" s="31"/>
    </row>
    <row r="50" spans="1:14" ht="20.100000000000001" customHeight="1" x14ac:dyDescent="0.25">
      <c r="A50" s="26" t="s">
        <v>95</v>
      </c>
      <c r="B50" s="41" t="s">
        <v>250</v>
      </c>
      <c r="C50" s="36">
        <v>408000</v>
      </c>
      <c r="D50" s="40" t="s">
        <v>31</v>
      </c>
      <c r="E50" s="27">
        <v>1.9800000000000002E-2</v>
      </c>
      <c r="F50" s="16">
        <f t="shared" si="0"/>
        <v>8078.4000000000005</v>
      </c>
      <c r="G50" s="2"/>
      <c r="H50" s="17">
        <f t="shared" si="3"/>
        <v>0</v>
      </c>
      <c r="I50" s="1"/>
      <c r="J50" s="18">
        <f t="shared" si="4"/>
        <v>0</v>
      </c>
      <c r="K50" s="30"/>
      <c r="L50" s="31"/>
      <c r="M50" s="31"/>
      <c r="N50" s="31"/>
    </row>
    <row r="51" spans="1:14" ht="20.100000000000001" customHeight="1" x14ac:dyDescent="0.25">
      <c r="A51" s="26" t="s">
        <v>97</v>
      </c>
      <c r="B51" s="41" t="s">
        <v>121</v>
      </c>
      <c r="C51" s="36">
        <v>118800</v>
      </c>
      <c r="D51" s="40" t="s">
        <v>31</v>
      </c>
      <c r="E51" s="27">
        <v>1.43E-2</v>
      </c>
      <c r="F51" s="16">
        <f t="shared" si="0"/>
        <v>1698.84</v>
      </c>
      <c r="G51" s="2"/>
      <c r="H51" s="17">
        <f t="shared" si="3"/>
        <v>0</v>
      </c>
      <c r="I51" s="1"/>
      <c r="J51" s="18">
        <f t="shared" si="4"/>
        <v>0</v>
      </c>
      <c r="K51" s="30"/>
      <c r="L51" s="31"/>
      <c r="M51" s="31"/>
      <c r="N51" s="31"/>
    </row>
    <row r="52" spans="1:14" ht="20.100000000000001" customHeight="1" x14ac:dyDescent="0.25">
      <c r="A52" s="26" t="s">
        <v>99</v>
      </c>
      <c r="B52" s="41" t="s">
        <v>123</v>
      </c>
      <c r="C52" s="36">
        <v>32400</v>
      </c>
      <c r="D52" s="40" t="s">
        <v>31</v>
      </c>
      <c r="E52" s="27">
        <v>8.8000000000000005E-3</v>
      </c>
      <c r="F52" s="16">
        <f t="shared" si="0"/>
        <v>285.12</v>
      </c>
      <c r="G52" s="2"/>
      <c r="H52" s="17">
        <f t="shared" si="3"/>
        <v>0</v>
      </c>
      <c r="I52" s="1"/>
      <c r="J52" s="18">
        <f t="shared" si="4"/>
        <v>0</v>
      </c>
      <c r="K52" s="30"/>
      <c r="L52" s="31"/>
      <c r="M52" s="31"/>
      <c r="N52" s="31"/>
    </row>
    <row r="53" spans="1:14" ht="20.100000000000001" customHeight="1" x14ac:dyDescent="0.25">
      <c r="A53" s="26" t="s">
        <v>101</v>
      </c>
      <c r="B53" s="41" t="s">
        <v>125</v>
      </c>
      <c r="C53" s="36">
        <v>32400</v>
      </c>
      <c r="D53" s="40" t="s">
        <v>31</v>
      </c>
      <c r="E53" s="27">
        <v>8.8000000000000005E-3</v>
      </c>
      <c r="F53" s="16">
        <f t="shared" si="0"/>
        <v>285.12</v>
      </c>
      <c r="G53" s="2"/>
      <c r="H53" s="17">
        <f t="shared" si="3"/>
        <v>0</v>
      </c>
      <c r="I53" s="1"/>
      <c r="J53" s="18">
        <f t="shared" si="4"/>
        <v>0</v>
      </c>
      <c r="K53" s="30"/>
      <c r="L53" s="31"/>
      <c r="M53" s="31"/>
      <c r="N53" s="31"/>
    </row>
    <row r="54" spans="1:14" ht="20.100000000000001" customHeight="1" x14ac:dyDescent="0.25">
      <c r="A54" s="26" t="s">
        <v>103</v>
      </c>
      <c r="B54" s="41" t="s">
        <v>127</v>
      </c>
      <c r="C54" s="36">
        <v>189600</v>
      </c>
      <c r="D54" s="40" t="s">
        <v>31</v>
      </c>
      <c r="E54" s="27">
        <v>1.4575000000000001E-2</v>
      </c>
      <c r="F54" s="16">
        <f t="shared" si="0"/>
        <v>2763.42</v>
      </c>
      <c r="G54" s="2"/>
      <c r="H54" s="17">
        <f t="shared" si="3"/>
        <v>0</v>
      </c>
      <c r="I54" s="1"/>
      <c r="J54" s="18">
        <f t="shared" si="4"/>
        <v>0</v>
      </c>
      <c r="K54" s="30"/>
      <c r="L54" s="31"/>
      <c r="M54" s="31"/>
      <c r="N54" s="31"/>
    </row>
    <row r="55" spans="1:14" ht="20.100000000000001" customHeight="1" x14ac:dyDescent="0.25">
      <c r="A55" s="26" t="s">
        <v>105</v>
      </c>
      <c r="B55" s="41" t="s">
        <v>130</v>
      </c>
      <c r="C55" s="36">
        <v>160800</v>
      </c>
      <c r="D55" s="40" t="s">
        <v>31</v>
      </c>
      <c r="E55" s="27">
        <v>1.8700000000000001E-2</v>
      </c>
      <c r="F55" s="16">
        <f t="shared" si="0"/>
        <v>3006.96</v>
      </c>
      <c r="G55" s="2"/>
      <c r="H55" s="17">
        <f t="shared" si="3"/>
        <v>0</v>
      </c>
      <c r="I55" s="1"/>
      <c r="J55" s="18">
        <f t="shared" si="4"/>
        <v>0</v>
      </c>
      <c r="K55" s="30"/>
      <c r="L55" s="31"/>
      <c r="M55" s="31"/>
      <c r="N55" s="31"/>
    </row>
    <row r="56" spans="1:14" ht="20.100000000000001" customHeight="1" x14ac:dyDescent="0.25">
      <c r="A56" s="26" t="s">
        <v>107</v>
      </c>
      <c r="B56" s="41" t="s">
        <v>132</v>
      </c>
      <c r="C56" s="36">
        <v>32400</v>
      </c>
      <c r="D56" s="40" t="s">
        <v>31</v>
      </c>
      <c r="E56" s="27">
        <v>1.8700000000000001E-2</v>
      </c>
      <c r="F56" s="16">
        <f t="shared" si="0"/>
        <v>605.88</v>
      </c>
      <c r="G56" s="2"/>
      <c r="H56" s="17">
        <f t="shared" si="3"/>
        <v>0</v>
      </c>
      <c r="I56" s="1"/>
      <c r="J56" s="18">
        <f t="shared" si="4"/>
        <v>0</v>
      </c>
      <c r="K56" s="30"/>
      <c r="L56" s="31"/>
      <c r="M56" s="31"/>
      <c r="N56" s="31"/>
    </row>
    <row r="57" spans="1:14" ht="20.100000000000001" customHeight="1" x14ac:dyDescent="0.25">
      <c r="A57" s="26" t="s">
        <v>109</v>
      </c>
      <c r="B57" s="41" t="s">
        <v>134</v>
      </c>
      <c r="C57" s="36">
        <v>320</v>
      </c>
      <c r="D57" s="40" t="s">
        <v>169</v>
      </c>
      <c r="E57" s="27">
        <v>0.62975000000000003</v>
      </c>
      <c r="F57" s="16">
        <f t="shared" si="0"/>
        <v>201.52</v>
      </c>
      <c r="G57" s="2"/>
      <c r="H57" s="17">
        <f t="shared" si="3"/>
        <v>0</v>
      </c>
      <c r="I57" s="1"/>
      <c r="J57" s="18">
        <f t="shared" si="4"/>
        <v>0</v>
      </c>
      <c r="K57" s="30"/>
      <c r="L57" s="31"/>
      <c r="M57" s="31"/>
      <c r="N57" s="31"/>
    </row>
    <row r="58" spans="1:14" ht="20.100000000000001" customHeight="1" x14ac:dyDescent="0.25">
      <c r="A58" s="26" t="s">
        <v>111</v>
      </c>
      <c r="B58" s="41" t="s">
        <v>261</v>
      </c>
      <c r="C58" s="36">
        <v>14000</v>
      </c>
      <c r="D58" s="40" t="s">
        <v>169</v>
      </c>
      <c r="E58" s="27">
        <v>0.44000000000000006</v>
      </c>
      <c r="F58" s="16">
        <f t="shared" si="0"/>
        <v>6160.0000000000009</v>
      </c>
      <c r="G58" s="2"/>
      <c r="H58" s="17">
        <f t="shared" si="3"/>
        <v>0</v>
      </c>
      <c r="I58" s="1"/>
      <c r="J58" s="18">
        <f t="shared" si="4"/>
        <v>0</v>
      </c>
      <c r="K58" s="30"/>
      <c r="L58" s="31"/>
      <c r="M58" s="31"/>
      <c r="N58" s="31"/>
    </row>
    <row r="59" spans="1:14" ht="20.100000000000001" customHeight="1" x14ac:dyDescent="0.25">
      <c r="A59" s="26" t="s">
        <v>112</v>
      </c>
      <c r="B59" s="41" t="s">
        <v>251</v>
      </c>
      <c r="C59" s="36">
        <v>2040</v>
      </c>
      <c r="D59" s="40" t="s">
        <v>169</v>
      </c>
      <c r="E59" s="27">
        <v>0.45374999999999999</v>
      </c>
      <c r="F59" s="16">
        <f t="shared" si="0"/>
        <v>925.65</v>
      </c>
      <c r="G59" s="2"/>
      <c r="H59" s="17">
        <f t="shared" si="3"/>
        <v>0</v>
      </c>
      <c r="I59" s="1"/>
      <c r="J59" s="18">
        <f t="shared" si="4"/>
        <v>0</v>
      </c>
      <c r="K59" s="30"/>
      <c r="L59" s="31"/>
      <c r="M59" s="31"/>
      <c r="N59" s="31"/>
    </row>
    <row r="60" spans="1:14" ht="20.100000000000001" customHeight="1" x14ac:dyDescent="0.25">
      <c r="A60" s="26" t="s">
        <v>113</v>
      </c>
      <c r="B60" s="41" t="s">
        <v>138</v>
      </c>
      <c r="C60" s="36">
        <v>3600</v>
      </c>
      <c r="D60" s="40" t="s">
        <v>169</v>
      </c>
      <c r="E60" s="27">
        <v>0.39600000000000002</v>
      </c>
      <c r="F60" s="16">
        <f t="shared" si="0"/>
        <v>1425.6000000000001</v>
      </c>
      <c r="G60" s="2"/>
      <c r="H60" s="17">
        <f t="shared" si="3"/>
        <v>0</v>
      </c>
      <c r="I60" s="1"/>
      <c r="J60" s="18">
        <f t="shared" si="4"/>
        <v>0</v>
      </c>
      <c r="K60" s="30"/>
      <c r="L60" s="31"/>
      <c r="M60" s="31"/>
      <c r="N60" s="31"/>
    </row>
    <row r="61" spans="1:14" ht="20.100000000000001" customHeight="1" x14ac:dyDescent="0.25">
      <c r="A61" s="26" t="s">
        <v>114</v>
      </c>
      <c r="B61" s="41" t="s">
        <v>140</v>
      </c>
      <c r="C61" s="36">
        <v>2000</v>
      </c>
      <c r="D61" s="40" t="s">
        <v>169</v>
      </c>
      <c r="E61" s="27">
        <v>0.42900000000000005</v>
      </c>
      <c r="F61" s="16">
        <f t="shared" si="0"/>
        <v>858.00000000000011</v>
      </c>
      <c r="G61" s="2"/>
      <c r="H61" s="17">
        <f t="shared" si="3"/>
        <v>0</v>
      </c>
      <c r="I61" s="1"/>
      <c r="J61" s="18">
        <f t="shared" si="4"/>
        <v>0</v>
      </c>
      <c r="K61" s="30"/>
      <c r="L61" s="31"/>
      <c r="M61" s="31"/>
      <c r="N61" s="31"/>
    </row>
    <row r="62" spans="1:14" ht="20.100000000000001" customHeight="1" x14ac:dyDescent="0.25">
      <c r="A62" s="26" t="s">
        <v>115</v>
      </c>
      <c r="B62" s="41" t="s">
        <v>142</v>
      </c>
      <c r="C62" s="36">
        <v>1200</v>
      </c>
      <c r="D62" s="40" t="s">
        <v>169</v>
      </c>
      <c r="E62" s="27">
        <v>0.42900000000000005</v>
      </c>
      <c r="F62" s="16">
        <f t="shared" si="0"/>
        <v>514.80000000000007</v>
      </c>
      <c r="G62" s="2"/>
      <c r="H62" s="17">
        <f t="shared" si="3"/>
        <v>0</v>
      </c>
      <c r="I62" s="1"/>
      <c r="J62" s="18">
        <f t="shared" si="4"/>
        <v>0</v>
      </c>
      <c r="K62" s="30"/>
      <c r="L62" s="31"/>
      <c r="M62" s="31"/>
      <c r="N62" s="31"/>
    </row>
    <row r="63" spans="1:14" ht="20.100000000000001" customHeight="1" x14ac:dyDescent="0.25">
      <c r="A63" s="26" t="s">
        <v>117</v>
      </c>
      <c r="B63" s="41" t="s">
        <v>144</v>
      </c>
      <c r="C63" s="36">
        <v>2400</v>
      </c>
      <c r="D63" s="40" t="s">
        <v>81</v>
      </c>
      <c r="E63" s="27">
        <v>0.29700000000000004</v>
      </c>
      <c r="F63" s="16">
        <f t="shared" si="0"/>
        <v>712.80000000000007</v>
      </c>
      <c r="G63" s="2"/>
      <c r="H63" s="17">
        <f t="shared" si="3"/>
        <v>0</v>
      </c>
      <c r="I63" s="1"/>
      <c r="J63" s="18">
        <f t="shared" si="4"/>
        <v>0</v>
      </c>
      <c r="K63" s="30"/>
      <c r="L63" s="31"/>
      <c r="M63" s="31"/>
      <c r="N63" s="31"/>
    </row>
    <row r="64" spans="1:14" ht="20.100000000000001" customHeight="1" x14ac:dyDescent="0.25">
      <c r="A64" s="26" t="s">
        <v>119</v>
      </c>
      <c r="B64" s="41" t="s">
        <v>266</v>
      </c>
      <c r="C64" s="36">
        <v>4000</v>
      </c>
      <c r="D64" s="40" t="s">
        <v>81</v>
      </c>
      <c r="E64" s="27">
        <v>0.28050000000000003</v>
      </c>
      <c r="F64" s="16">
        <f t="shared" si="0"/>
        <v>1122</v>
      </c>
      <c r="G64" s="2"/>
      <c r="H64" s="17">
        <f t="shared" si="3"/>
        <v>0</v>
      </c>
      <c r="I64" s="1"/>
      <c r="J64" s="18">
        <f t="shared" si="4"/>
        <v>0</v>
      </c>
      <c r="K64" s="30"/>
      <c r="L64" s="31"/>
      <c r="M64" s="31"/>
      <c r="N64" s="31"/>
    </row>
    <row r="65" spans="1:14" ht="20.100000000000001" customHeight="1" x14ac:dyDescent="0.25">
      <c r="A65" s="26" t="s">
        <v>120</v>
      </c>
      <c r="B65" s="41" t="s">
        <v>148</v>
      </c>
      <c r="C65" s="36">
        <v>3600</v>
      </c>
      <c r="D65" s="40" t="s">
        <v>81</v>
      </c>
      <c r="E65" s="27">
        <v>0.24200000000000002</v>
      </c>
      <c r="F65" s="16">
        <f t="shared" si="0"/>
        <v>871.2</v>
      </c>
      <c r="G65" s="2"/>
      <c r="H65" s="17">
        <f t="shared" si="3"/>
        <v>0</v>
      </c>
      <c r="I65" s="1"/>
      <c r="J65" s="18">
        <f t="shared" si="4"/>
        <v>0</v>
      </c>
      <c r="K65" s="30"/>
      <c r="L65" s="31"/>
      <c r="M65" s="31"/>
      <c r="N65" s="31"/>
    </row>
    <row r="66" spans="1:14" ht="20.100000000000001" customHeight="1" x14ac:dyDescent="0.25">
      <c r="A66" s="26" t="s">
        <v>122</v>
      </c>
      <c r="B66" s="41" t="s">
        <v>150</v>
      </c>
      <c r="C66" s="36">
        <v>8800</v>
      </c>
      <c r="D66" s="40" t="s">
        <v>81</v>
      </c>
      <c r="E66" s="27">
        <v>0.24750000000000003</v>
      </c>
      <c r="F66" s="16">
        <f t="shared" si="0"/>
        <v>2178</v>
      </c>
      <c r="G66" s="2"/>
      <c r="H66" s="17">
        <f t="shared" si="3"/>
        <v>0</v>
      </c>
      <c r="I66" s="1"/>
      <c r="J66" s="18">
        <f t="shared" si="4"/>
        <v>0</v>
      </c>
      <c r="K66" s="30"/>
      <c r="L66" s="31"/>
      <c r="M66" s="31"/>
      <c r="N66" s="31"/>
    </row>
    <row r="67" spans="1:14" ht="20.100000000000001" customHeight="1" x14ac:dyDescent="0.25">
      <c r="A67" s="26" t="s">
        <v>124</v>
      </c>
      <c r="B67" s="41" t="s">
        <v>152</v>
      </c>
      <c r="C67" s="36">
        <v>800</v>
      </c>
      <c r="D67" s="40" t="s">
        <v>81</v>
      </c>
      <c r="E67" s="27">
        <v>0.40700000000000003</v>
      </c>
      <c r="F67" s="16">
        <f t="shared" si="0"/>
        <v>325.60000000000002</v>
      </c>
      <c r="G67" s="2"/>
      <c r="H67" s="17">
        <f t="shared" si="3"/>
        <v>0</v>
      </c>
      <c r="I67" s="1"/>
      <c r="J67" s="18">
        <f t="shared" si="4"/>
        <v>0</v>
      </c>
      <c r="K67" s="30"/>
      <c r="L67" s="31"/>
      <c r="M67" s="31"/>
      <c r="N67" s="31"/>
    </row>
    <row r="68" spans="1:14" ht="20.100000000000001" customHeight="1" x14ac:dyDescent="0.25">
      <c r="A68" s="26" t="s">
        <v>126</v>
      </c>
      <c r="B68" s="41" t="s">
        <v>154</v>
      </c>
      <c r="C68" s="36">
        <v>800</v>
      </c>
      <c r="D68" s="40" t="s">
        <v>81</v>
      </c>
      <c r="E68" s="27">
        <v>0.40700000000000003</v>
      </c>
      <c r="F68" s="16">
        <f t="shared" si="0"/>
        <v>325.60000000000002</v>
      </c>
      <c r="G68" s="2"/>
      <c r="H68" s="17">
        <f t="shared" si="3"/>
        <v>0</v>
      </c>
      <c r="I68" s="1"/>
      <c r="J68" s="18">
        <f t="shared" si="4"/>
        <v>0</v>
      </c>
      <c r="K68" s="30"/>
      <c r="L68" s="31"/>
      <c r="M68" s="31"/>
      <c r="N68" s="31"/>
    </row>
    <row r="69" spans="1:14" ht="20.100000000000001" customHeight="1" x14ac:dyDescent="0.25">
      <c r="A69" s="26" t="s">
        <v>128</v>
      </c>
      <c r="B69" s="41" t="s">
        <v>156</v>
      </c>
      <c r="C69" s="36">
        <v>17600</v>
      </c>
      <c r="D69" s="40" t="s">
        <v>81</v>
      </c>
      <c r="E69" s="27">
        <v>0.30800000000000005</v>
      </c>
      <c r="F69" s="16">
        <f t="shared" si="0"/>
        <v>5420.8000000000011</v>
      </c>
      <c r="G69" s="2"/>
      <c r="H69" s="17">
        <f t="shared" si="3"/>
        <v>0</v>
      </c>
      <c r="I69" s="1"/>
      <c r="J69" s="18">
        <f t="shared" si="4"/>
        <v>0</v>
      </c>
      <c r="K69" s="30"/>
      <c r="L69" s="31"/>
      <c r="M69" s="31"/>
      <c r="N69" s="31"/>
    </row>
    <row r="70" spans="1:14" ht="20.100000000000001" customHeight="1" x14ac:dyDescent="0.25">
      <c r="A70" s="26" t="s">
        <v>129</v>
      </c>
      <c r="B70" s="41" t="s">
        <v>158</v>
      </c>
      <c r="C70" s="36">
        <v>7200</v>
      </c>
      <c r="D70" s="40" t="s">
        <v>81</v>
      </c>
      <c r="E70" s="27">
        <v>0.35200000000000004</v>
      </c>
      <c r="F70" s="16">
        <f t="shared" si="0"/>
        <v>2534.4</v>
      </c>
      <c r="G70" s="2"/>
      <c r="H70" s="17">
        <f t="shared" si="3"/>
        <v>0</v>
      </c>
      <c r="I70" s="1"/>
      <c r="J70" s="18">
        <f t="shared" si="4"/>
        <v>0</v>
      </c>
      <c r="K70" s="30"/>
      <c r="L70" s="31"/>
      <c r="M70" s="31"/>
      <c r="N70" s="31"/>
    </row>
    <row r="71" spans="1:14" ht="20.100000000000001" customHeight="1" x14ac:dyDescent="0.25">
      <c r="A71" s="26" t="s">
        <v>131</v>
      </c>
      <c r="B71" s="41" t="s">
        <v>160</v>
      </c>
      <c r="C71" s="36">
        <v>35600</v>
      </c>
      <c r="D71" s="40" t="s">
        <v>81</v>
      </c>
      <c r="E71" s="27">
        <v>0.35200000000000004</v>
      </c>
      <c r="F71" s="16">
        <f t="shared" si="0"/>
        <v>12531.2</v>
      </c>
      <c r="G71" s="2"/>
      <c r="H71" s="17">
        <f t="shared" si="3"/>
        <v>0</v>
      </c>
      <c r="I71" s="1"/>
      <c r="J71" s="18">
        <f t="shared" si="4"/>
        <v>0</v>
      </c>
      <c r="K71" s="30"/>
      <c r="L71" s="31"/>
      <c r="M71" s="31"/>
      <c r="N71" s="31"/>
    </row>
    <row r="72" spans="1:14" ht="20.100000000000001" customHeight="1" x14ac:dyDescent="0.25">
      <c r="A72" s="26" t="s">
        <v>133</v>
      </c>
      <c r="B72" s="41" t="s">
        <v>262</v>
      </c>
      <c r="C72" s="36">
        <v>2240</v>
      </c>
      <c r="D72" s="40" t="s">
        <v>169</v>
      </c>
      <c r="E72" s="27">
        <v>0.45650000000000002</v>
      </c>
      <c r="F72" s="16">
        <f t="shared" si="0"/>
        <v>1022.5600000000001</v>
      </c>
      <c r="G72" s="2"/>
      <c r="H72" s="17">
        <f t="shared" si="3"/>
        <v>0</v>
      </c>
      <c r="I72" s="1"/>
      <c r="J72" s="18">
        <f t="shared" si="4"/>
        <v>0</v>
      </c>
      <c r="K72" s="30"/>
      <c r="L72" s="31"/>
      <c r="M72" s="31"/>
      <c r="N72" s="31"/>
    </row>
    <row r="73" spans="1:14" ht="20.100000000000001" customHeight="1" x14ac:dyDescent="0.25">
      <c r="A73" s="26" t="s">
        <v>135</v>
      </c>
      <c r="B73" s="41" t="s">
        <v>164</v>
      </c>
      <c r="C73" s="36">
        <v>3400</v>
      </c>
      <c r="D73" s="40" t="s">
        <v>169</v>
      </c>
      <c r="E73" s="27">
        <v>0.45650000000000002</v>
      </c>
      <c r="F73" s="16">
        <f t="shared" si="0"/>
        <v>1552.1000000000001</v>
      </c>
      <c r="G73" s="2"/>
      <c r="H73" s="17">
        <f t="shared" si="3"/>
        <v>0</v>
      </c>
      <c r="I73" s="1"/>
      <c r="J73" s="18">
        <f t="shared" si="4"/>
        <v>0</v>
      </c>
      <c r="K73" s="30"/>
      <c r="L73" s="31"/>
      <c r="M73" s="31"/>
      <c r="N73" s="31"/>
    </row>
    <row r="74" spans="1:14" ht="20.100000000000001" customHeight="1" x14ac:dyDescent="0.25">
      <c r="A74" s="26" t="s">
        <v>136</v>
      </c>
      <c r="B74" s="41" t="s">
        <v>263</v>
      </c>
      <c r="C74" s="36">
        <v>54000</v>
      </c>
      <c r="D74" s="40" t="s">
        <v>31</v>
      </c>
      <c r="E74" s="27">
        <v>0.13970000000000002</v>
      </c>
      <c r="F74" s="16">
        <f t="shared" si="0"/>
        <v>7543.8000000000011</v>
      </c>
      <c r="G74" s="2"/>
      <c r="H74" s="17">
        <f t="shared" si="3"/>
        <v>0</v>
      </c>
      <c r="I74" s="1"/>
      <c r="J74" s="18">
        <f t="shared" si="4"/>
        <v>0</v>
      </c>
      <c r="K74" s="30"/>
      <c r="L74" s="31"/>
      <c r="M74" s="31"/>
      <c r="N74" s="31"/>
    </row>
    <row r="75" spans="1:14" ht="20.100000000000001" customHeight="1" x14ac:dyDescent="0.25">
      <c r="A75" s="26" t="s">
        <v>137</v>
      </c>
      <c r="B75" s="41" t="s">
        <v>264</v>
      </c>
      <c r="C75" s="36">
        <v>332000</v>
      </c>
      <c r="D75" s="40" t="s">
        <v>31</v>
      </c>
      <c r="E75" s="27">
        <v>2.3980000000000001E-2</v>
      </c>
      <c r="F75" s="16">
        <f t="shared" si="0"/>
        <v>7961.3600000000006</v>
      </c>
      <c r="G75" s="2"/>
      <c r="H75" s="17">
        <f t="shared" si="3"/>
        <v>0</v>
      </c>
      <c r="I75" s="1"/>
      <c r="J75" s="18">
        <f t="shared" si="4"/>
        <v>0</v>
      </c>
      <c r="K75" s="30"/>
      <c r="L75" s="31"/>
      <c r="M75" s="31"/>
      <c r="N75" s="31"/>
    </row>
    <row r="76" spans="1:14" ht="20.100000000000001" customHeight="1" x14ac:dyDescent="0.25">
      <c r="A76" s="26" t="s">
        <v>139</v>
      </c>
      <c r="B76" s="41" t="s">
        <v>252</v>
      </c>
      <c r="C76" s="36">
        <v>562400</v>
      </c>
      <c r="D76" s="40" t="s">
        <v>31</v>
      </c>
      <c r="E76" s="27">
        <v>1.6280000000000003E-2</v>
      </c>
      <c r="F76" s="16">
        <f t="shared" si="0"/>
        <v>9155.8720000000012</v>
      </c>
      <c r="G76" s="2"/>
      <c r="H76" s="17">
        <f t="shared" si="3"/>
        <v>0</v>
      </c>
      <c r="I76" s="1"/>
      <c r="J76" s="18">
        <f t="shared" si="4"/>
        <v>0</v>
      </c>
      <c r="K76" s="30"/>
      <c r="L76" s="31"/>
      <c r="M76" s="31"/>
      <c r="N76" s="31"/>
    </row>
    <row r="77" spans="1:14" ht="20.100000000000001" customHeight="1" x14ac:dyDescent="0.25">
      <c r="A77" s="26" t="s">
        <v>141</v>
      </c>
      <c r="B77" s="41" t="s">
        <v>165</v>
      </c>
      <c r="C77" s="36">
        <v>0</v>
      </c>
      <c r="D77" s="40" t="s">
        <v>31</v>
      </c>
      <c r="E77" s="27">
        <v>9.6800000000000011E-3</v>
      </c>
      <c r="F77" s="16">
        <f t="shared" si="0"/>
        <v>0</v>
      </c>
      <c r="G77" s="2"/>
      <c r="H77" s="17">
        <f t="shared" si="3"/>
        <v>0</v>
      </c>
      <c r="I77" s="1"/>
      <c r="J77" s="18">
        <f t="shared" si="4"/>
        <v>0</v>
      </c>
      <c r="K77" s="30"/>
      <c r="L77" s="31"/>
      <c r="M77" s="31"/>
      <c r="N77" s="31"/>
    </row>
    <row r="78" spans="1:14" ht="20.100000000000001" customHeight="1" x14ac:dyDescent="0.25">
      <c r="A78" s="26" t="s">
        <v>143</v>
      </c>
      <c r="B78" s="48" t="s">
        <v>166</v>
      </c>
      <c r="C78" s="36">
        <v>0</v>
      </c>
      <c r="D78" s="40" t="s">
        <v>31</v>
      </c>
      <c r="E78" s="27">
        <v>9.6800000000000011E-3</v>
      </c>
      <c r="F78" s="16">
        <f t="shared" si="0"/>
        <v>0</v>
      </c>
      <c r="G78" s="2"/>
      <c r="H78" s="17">
        <f t="shared" si="3"/>
        <v>0</v>
      </c>
      <c r="I78" s="1"/>
      <c r="J78" s="18">
        <f t="shared" si="4"/>
        <v>0</v>
      </c>
      <c r="K78" s="30"/>
      <c r="L78" s="31"/>
      <c r="M78" s="31"/>
      <c r="N78" s="31"/>
    </row>
    <row r="79" spans="1:14" ht="20.100000000000001" customHeight="1" x14ac:dyDescent="0.25">
      <c r="A79" s="26" t="s">
        <v>145</v>
      </c>
      <c r="B79" s="48" t="s">
        <v>167</v>
      </c>
      <c r="C79" s="36">
        <v>0</v>
      </c>
      <c r="D79" s="40" t="s">
        <v>31</v>
      </c>
      <c r="E79" s="27">
        <v>9.6800000000000011E-3</v>
      </c>
      <c r="F79" s="16">
        <f t="shared" ref="F79:F126" si="5">E79*C79</f>
        <v>0</v>
      </c>
      <c r="G79" s="2"/>
      <c r="H79" s="17">
        <f t="shared" si="3"/>
        <v>0</v>
      </c>
      <c r="I79" s="1"/>
      <c r="J79" s="18">
        <f t="shared" si="4"/>
        <v>0</v>
      </c>
      <c r="K79" s="30"/>
      <c r="L79" s="31"/>
      <c r="M79" s="31"/>
      <c r="N79" s="31"/>
    </row>
    <row r="80" spans="1:14" ht="20.100000000000001" customHeight="1" x14ac:dyDescent="0.25">
      <c r="A80" s="26" t="s">
        <v>146</v>
      </c>
      <c r="B80" s="41" t="s">
        <v>168</v>
      </c>
      <c r="C80" s="36">
        <v>1240</v>
      </c>
      <c r="D80" s="40" t="s">
        <v>169</v>
      </c>
      <c r="E80" s="27">
        <v>0.41800000000000004</v>
      </c>
      <c r="F80" s="16">
        <f t="shared" si="5"/>
        <v>518.32000000000005</v>
      </c>
      <c r="G80" s="2"/>
      <c r="H80" s="17">
        <f t="shared" si="3"/>
        <v>0</v>
      </c>
      <c r="I80" s="1"/>
      <c r="J80" s="18">
        <f t="shared" si="4"/>
        <v>0</v>
      </c>
      <c r="K80" s="30"/>
      <c r="L80" s="31"/>
      <c r="M80" s="31"/>
      <c r="N80" s="31"/>
    </row>
    <row r="81" spans="1:14" ht="20.100000000000001" customHeight="1" x14ac:dyDescent="0.25">
      <c r="A81" s="26" t="s">
        <v>147</v>
      </c>
      <c r="B81" s="41" t="s">
        <v>170</v>
      </c>
      <c r="C81" s="36">
        <v>3000</v>
      </c>
      <c r="D81" s="40" t="s">
        <v>169</v>
      </c>
      <c r="E81" s="27">
        <v>0.56100000000000005</v>
      </c>
      <c r="F81" s="16">
        <f t="shared" si="5"/>
        <v>1683.0000000000002</v>
      </c>
      <c r="G81" s="2"/>
      <c r="H81" s="17">
        <f t="shared" si="3"/>
        <v>0</v>
      </c>
      <c r="I81" s="1"/>
      <c r="J81" s="18">
        <f t="shared" si="4"/>
        <v>0</v>
      </c>
      <c r="K81" s="30"/>
      <c r="L81" s="31"/>
      <c r="M81" s="31"/>
      <c r="N81" s="31"/>
    </row>
    <row r="82" spans="1:14" ht="20.100000000000001" customHeight="1" x14ac:dyDescent="0.25">
      <c r="A82" s="26" t="s">
        <v>149</v>
      </c>
      <c r="B82" s="41" t="s">
        <v>171</v>
      </c>
      <c r="C82" s="36">
        <v>480</v>
      </c>
      <c r="D82" s="40" t="s">
        <v>176</v>
      </c>
      <c r="E82" s="27">
        <v>1.87</v>
      </c>
      <c r="F82" s="16">
        <f t="shared" si="5"/>
        <v>897.6</v>
      </c>
      <c r="G82" s="2"/>
      <c r="H82" s="17">
        <f t="shared" si="3"/>
        <v>0</v>
      </c>
      <c r="I82" s="1"/>
      <c r="J82" s="18">
        <f t="shared" si="4"/>
        <v>0</v>
      </c>
      <c r="K82" s="30"/>
      <c r="L82" s="31"/>
      <c r="M82" s="31"/>
      <c r="N82" s="31"/>
    </row>
    <row r="83" spans="1:14" ht="20.100000000000001" customHeight="1" x14ac:dyDescent="0.25">
      <c r="A83" s="26" t="s">
        <v>151</v>
      </c>
      <c r="B83" s="41" t="s">
        <v>172</v>
      </c>
      <c r="C83" s="36">
        <v>400</v>
      </c>
      <c r="D83" s="40" t="s">
        <v>81</v>
      </c>
      <c r="E83" s="27">
        <v>0.38224999999999998</v>
      </c>
      <c r="F83" s="16">
        <f t="shared" si="5"/>
        <v>152.89999999999998</v>
      </c>
      <c r="G83" s="2"/>
      <c r="H83" s="17">
        <f t="shared" si="3"/>
        <v>0</v>
      </c>
      <c r="I83" s="1"/>
      <c r="J83" s="18">
        <f t="shared" si="4"/>
        <v>0</v>
      </c>
      <c r="K83" s="30"/>
      <c r="L83" s="31"/>
      <c r="M83" s="31"/>
      <c r="N83" s="31"/>
    </row>
    <row r="84" spans="1:14" ht="20.100000000000001" customHeight="1" x14ac:dyDescent="0.25">
      <c r="A84" s="26" t="s">
        <v>153</v>
      </c>
      <c r="B84" s="41" t="s">
        <v>51</v>
      </c>
      <c r="C84" s="36">
        <v>105600</v>
      </c>
      <c r="D84" s="40" t="s">
        <v>31</v>
      </c>
      <c r="E84" s="27">
        <v>1.8700000000000001E-2</v>
      </c>
      <c r="F84" s="16">
        <f t="shared" si="5"/>
        <v>1974.7200000000003</v>
      </c>
      <c r="G84" s="2"/>
      <c r="H84" s="17">
        <f t="shared" si="3"/>
        <v>0</v>
      </c>
      <c r="I84" s="1"/>
      <c r="J84" s="18">
        <f t="shared" si="4"/>
        <v>0</v>
      </c>
      <c r="K84" s="30"/>
      <c r="L84" s="31"/>
      <c r="M84" s="31"/>
      <c r="N84" s="31"/>
    </row>
    <row r="85" spans="1:14" ht="20.100000000000001" customHeight="1" x14ac:dyDescent="0.25">
      <c r="A85" s="26" t="s">
        <v>155</v>
      </c>
      <c r="B85" s="41" t="s">
        <v>173</v>
      </c>
      <c r="C85" s="36">
        <v>3600</v>
      </c>
      <c r="D85" s="40" t="s">
        <v>169</v>
      </c>
      <c r="E85" s="27">
        <v>0.49500000000000005</v>
      </c>
      <c r="F85" s="16">
        <f t="shared" si="5"/>
        <v>1782.0000000000002</v>
      </c>
      <c r="G85" s="2"/>
      <c r="H85" s="17">
        <f t="shared" si="3"/>
        <v>0</v>
      </c>
      <c r="I85" s="1"/>
      <c r="J85" s="18">
        <f t="shared" si="4"/>
        <v>0</v>
      </c>
      <c r="K85" s="30"/>
      <c r="L85" s="31"/>
      <c r="M85" s="31"/>
      <c r="N85" s="31"/>
    </row>
    <row r="86" spans="1:14" ht="20.100000000000001" customHeight="1" x14ac:dyDescent="0.25">
      <c r="A86" s="26" t="s">
        <v>157</v>
      </c>
      <c r="B86" s="41" t="s">
        <v>174</v>
      </c>
      <c r="C86" s="36">
        <v>3200</v>
      </c>
      <c r="D86" s="40" t="s">
        <v>81</v>
      </c>
      <c r="E86" s="27">
        <v>0.73975000000000002</v>
      </c>
      <c r="F86" s="16">
        <f t="shared" si="5"/>
        <v>2367.2000000000003</v>
      </c>
      <c r="G86" s="2"/>
      <c r="H86" s="17">
        <f t="shared" si="3"/>
        <v>0</v>
      </c>
      <c r="I86" s="1"/>
      <c r="J86" s="18">
        <f t="shared" si="4"/>
        <v>0</v>
      </c>
      <c r="K86" s="30"/>
      <c r="L86" s="31"/>
      <c r="M86" s="31"/>
      <c r="N86" s="31"/>
    </row>
    <row r="87" spans="1:14" ht="20.100000000000001" customHeight="1" x14ac:dyDescent="0.25">
      <c r="A87" s="26" t="s">
        <v>159</v>
      </c>
      <c r="B87" s="41" t="s">
        <v>253</v>
      </c>
      <c r="C87" s="36">
        <v>2200</v>
      </c>
      <c r="D87" s="40" t="s">
        <v>177</v>
      </c>
      <c r="E87" s="37">
        <v>1.232</v>
      </c>
      <c r="F87" s="38">
        <f t="shared" si="5"/>
        <v>2710.4</v>
      </c>
      <c r="G87" s="2"/>
      <c r="H87" s="17">
        <f t="shared" si="3"/>
        <v>0</v>
      </c>
      <c r="I87" s="1"/>
      <c r="J87" s="18">
        <f t="shared" si="4"/>
        <v>0</v>
      </c>
      <c r="K87" s="30"/>
      <c r="L87" s="31"/>
      <c r="M87" s="31"/>
      <c r="N87" s="31"/>
    </row>
    <row r="88" spans="1:14" ht="20.100000000000001" customHeight="1" x14ac:dyDescent="0.25">
      <c r="A88" s="26" t="s">
        <v>161</v>
      </c>
      <c r="B88" s="41" t="s">
        <v>175</v>
      </c>
      <c r="C88" s="36">
        <v>544</v>
      </c>
      <c r="D88" s="40" t="s">
        <v>177</v>
      </c>
      <c r="E88" s="37">
        <v>1.0725</v>
      </c>
      <c r="F88" s="38">
        <f t="shared" si="5"/>
        <v>583.44000000000005</v>
      </c>
      <c r="G88" s="2"/>
      <c r="H88" s="17">
        <f t="shared" si="3"/>
        <v>0</v>
      </c>
      <c r="I88" s="1"/>
      <c r="J88" s="18">
        <f t="shared" si="4"/>
        <v>0</v>
      </c>
      <c r="K88" s="30"/>
      <c r="L88" s="31"/>
      <c r="M88" s="31"/>
      <c r="N88" s="31"/>
    </row>
    <row r="89" spans="1:14" ht="20.100000000000001" customHeight="1" x14ac:dyDescent="0.25">
      <c r="A89" s="69" t="s">
        <v>162</v>
      </c>
      <c r="B89" s="42" t="s">
        <v>268</v>
      </c>
      <c r="C89" s="36">
        <v>1040</v>
      </c>
      <c r="D89" s="41" t="s">
        <v>169</v>
      </c>
      <c r="E89" s="27">
        <v>0.65</v>
      </c>
      <c r="F89" s="16">
        <f t="shared" si="5"/>
        <v>676</v>
      </c>
      <c r="G89" s="2"/>
      <c r="H89" s="17">
        <f t="shared" si="3"/>
        <v>0</v>
      </c>
      <c r="I89" s="1"/>
      <c r="J89" s="18">
        <f t="shared" si="4"/>
        <v>0</v>
      </c>
      <c r="K89" s="30"/>
      <c r="L89" s="31"/>
      <c r="M89" s="31"/>
      <c r="N89" s="31"/>
    </row>
    <row r="90" spans="1:14" ht="20.100000000000001" customHeight="1" x14ac:dyDescent="0.25">
      <c r="A90" s="69" t="s">
        <v>163</v>
      </c>
      <c r="B90" s="43" t="s">
        <v>243</v>
      </c>
      <c r="C90" s="36">
        <v>2800</v>
      </c>
      <c r="D90" s="41" t="s">
        <v>81</v>
      </c>
      <c r="E90" s="37">
        <v>0.55000000000000004</v>
      </c>
      <c r="F90" s="38">
        <f t="shared" si="5"/>
        <v>1540.0000000000002</v>
      </c>
      <c r="G90" s="2"/>
      <c r="H90" s="17">
        <f t="shared" si="3"/>
        <v>0</v>
      </c>
      <c r="I90" s="1"/>
      <c r="J90" s="18">
        <f t="shared" si="4"/>
        <v>0</v>
      </c>
      <c r="K90" s="30"/>
      <c r="L90" s="31"/>
      <c r="M90" s="31"/>
      <c r="N90" s="31"/>
    </row>
    <row r="91" spans="1:14" ht="20.100000000000001" customHeight="1" x14ac:dyDescent="0.25">
      <c r="A91" s="26" t="s">
        <v>183</v>
      </c>
      <c r="B91" s="44" t="s">
        <v>254</v>
      </c>
      <c r="C91" s="36">
        <v>240</v>
      </c>
      <c r="D91" s="49" t="s">
        <v>241</v>
      </c>
      <c r="E91" s="27">
        <v>1.8</v>
      </c>
      <c r="F91" s="16">
        <f t="shared" si="5"/>
        <v>432</v>
      </c>
      <c r="G91" s="2"/>
      <c r="H91" s="17">
        <f t="shared" si="3"/>
        <v>0</v>
      </c>
      <c r="I91" s="1"/>
      <c r="J91" s="18">
        <f t="shared" si="4"/>
        <v>0</v>
      </c>
      <c r="K91" s="30"/>
      <c r="L91" s="31"/>
      <c r="M91" s="31"/>
      <c r="N91" s="31"/>
    </row>
    <row r="92" spans="1:14" ht="15" x14ac:dyDescent="0.25">
      <c r="A92" s="26" t="s">
        <v>184</v>
      </c>
      <c r="B92" s="45" t="s">
        <v>255</v>
      </c>
      <c r="C92" s="36">
        <v>3200</v>
      </c>
      <c r="D92" s="49" t="s">
        <v>81</v>
      </c>
      <c r="E92" s="27">
        <v>1.07</v>
      </c>
      <c r="F92" s="16">
        <f t="shared" si="5"/>
        <v>3424</v>
      </c>
      <c r="G92" s="2"/>
      <c r="H92" s="17">
        <f t="shared" si="3"/>
        <v>0</v>
      </c>
      <c r="I92" s="1"/>
      <c r="J92" s="18">
        <f t="shared" si="4"/>
        <v>0</v>
      </c>
      <c r="K92" s="30"/>
      <c r="L92" s="31"/>
      <c r="M92" s="31"/>
      <c r="N92" s="31"/>
    </row>
    <row r="93" spans="1:14" ht="20.100000000000001" customHeight="1" x14ac:dyDescent="0.25">
      <c r="A93" s="26" t="s">
        <v>185</v>
      </c>
      <c r="B93" s="46" t="s">
        <v>256</v>
      </c>
      <c r="C93" s="36">
        <v>400</v>
      </c>
      <c r="D93" s="46" t="s">
        <v>169</v>
      </c>
      <c r="E93" s="27">
        <v>0.96</v>
      </c>
      <c r="F93" s="16">
        <f t="shared" si="5"/>
        <v>384</v>
      </c>
      <c r="G93" s="2"/>
      <c r="H93" s="17">
        <f t="shared" si="3"/>
        <v>0</v>
      </c>
      <c r="I93" s="1"/>
      <c r="J93" s="18">
        <f t="shared" si="4"/>
        <v>0</v>
      </c>
      <c r="K93" s="30"/>
      <c r="L93" s="31"/>
      <c r="M93" s="31"/>
      <c r="N93" s="31"/>
    </row>
    <row r="94" spans="1:14" ht="20.100000000000001" customHeight="1" x14ac:dyDescent="0.25">
      <c r="A94" s="26" t="s">
        <v>186</v>
      </c>
      <c r="B94" s="47" t="s">
        <v>219</v>
      </c>
      <c r="C94" s="36">
        <v>12000</v>
      </c>
      <c r="D94" s="48" t="s">
        <v>31</v>
      </c>
      <c r="E94" s="27">
        <v>3.9699999999999999E-2</v>
      </c>
      <c r="F94" s="16">
        <f t="shared" si="5"/>
        <v>476.4</v>
      </c>
      <c r="G94" s="2"/>
      <c r="H94" s="17">
        <f t="shared" si="3"/>
        <v>0</v>
      </c>
      <c r="I94" s="1"/>
      <c r="J94" s="18">
        <f t="shared" si="4"/>
        <v>0</v>
      </c>
      <c r="K94" s="30"/>
      <c r="L94" s="31"/>
      <c r="M94" s="31"/>
      <c r="N94" s="31"/>
    </row>
    <row r="95" spans="1:14" ht="20.100000000000001" customHeight="1" x14ac:dyDescent="0.25">
      <c r="A95" s="26" t="s">
        <v>187</v>
      </c>
      <c r="B95" s="47" t="s">
        <v>220</v>
      </c>
      <c r="C95" s="36">
        <v>12000</v>
      </c>
      <c r="D95" s="48" t="s">
        <v>31</v>
      </c>
      <c r="E95" s="27">
        <v>2.92E-2</v>
      </c>
      <c r="F95" s="16">
        <f t="shared" si="5"/>
        <v>350.4</v>
      </c>
      <c r="G95" s="2"/>
      <c r="H95" s="17">
        <f t="shared" si="3"/>
        <v>0</v>
      </c>
      <c r="I95" s="1"/>
      <c r="J95" s="18">
        <f t="shared" si="4"/>
        <v>0</v>
      </c>
      <c r="K95" s="30"/>
      <c r="L95" s="31"/>
      <c r="M95" s="31"/>
      <c r="N95" s="31"/>
    </row>
    <row r="96" spans="1:14" ht="20.100000000000001" customHeight="1" x14ac:dyDescent="0.25">
      <c r="A96" s="26" t="s">
        <v>188</v>
      </c>
      <c r="B96" s="47" t="s">
        <v>221</v>
      </c>
      <c r="C96" s="36">
        <v>10800</v>
      </c>
      <c r="D96" s="48" t="s">
        <v>31</v>
      </c>
      <c r="E96" s="27">
        <v>3.1699999999999999E-2</v>
      </c>
      <c r="F96" s="16">
        <f t="shared" si="5"/>
        <v>342.36</v>
      </c>
      <c r="G96" s="2"/>
      <c r="H96" s="17">
        <f t="shared" si="3"/>
        <v>0</v>
      </c>
      <c r="I96" s="1"/>
      <c r="J96" s="18">
        <f t="shared" si="4"/>
        <v>0</v>
      </c>
      <c r="K96" s="30"/>
      <c r="L96" s="31"/>
      <c r="M96" s="31"/>
      <c r="N96" s="31"/>
    </row>
    <row r="97" spans="1:14" ht="20.100000000000001" customHeight="1" x14ac:dyDescent="0.25">
      <c r="A97" s="26" t="s">
        <v>189</v>
      </c>
      <c r="B97" s="47" t="s">
        <v>222</v>
      </c>
      <c r="C97" s="36">
        <v>400</v>
      </c>
      <c r="D97" s="48" t="s">
        <v>169</v>
      </c>
      <c r="E97" s="27">
        <v>1.95</v>
      </c>
      <c r="F97" s="16">
        <f t="shared" si="5"/>
        <v>780</v>
      </c>
      <c r="G97" s="2"/>
      <c r="H97" s="17">
        <f t="shared" si="3"/>
        <v>0</v>
      </c>
      <c r="I97" s="1"/>
      <c r="J97" s="18">
        <f t="shared" si="4"/>
        <v>0</v>
      </c>
      <c r="K97" s="30"/>
      <c r="L97" s="31"/>
      <c r="M97" s="31"/>
      <c r="N97" s="31"/>
    </row>
    <row r="98" spans="1:14" ht="20.100000000000001" customHeight="1" x14ac:dyDescent="0.25">
      <c r="A98" s="26" t="s">
        <v>190</v>
      </c>
      <c r="B98" s="47" t="s">
        <v>223</v>
      </c>
      <c r="C98" s="36">
        <v>4000</v>
      </c>
      <c r="D98" s="48" t="s">
        <v>31</v>
      </c>
      <c r="E98" s="27">
        <v>0.3</v>
      </c>
      <c r="F98" s="16">
        <f t="shared" si="5"/>
        <v>1200</v>
      </c>
      <c r="G98" s="2"/>
      <c r="H98" s="17">
        <f t="shared" si="3"/>
        <v>0</v>
      </c>
      <c r="I98" s="1"/>
      <c r="J98" s="18">
        <f t="shared" si="4"/>
        <v>0</v>
      </c>
      <c r="K98" s="30"/>
      <c r="L98" s="31"/>
      <c r="M98" s="31"/>
      <c r="N98" s="31"/>
    </row>
    <row r="99" spans="1:14" ht="20.100000000000001" customHeight="1" x14ac:dyDescent="0.25">
      <c r="A99" s="26" t="s">
        <v>191</v>
      </c>
      <c r="B99" s="47" t="s">
        <v>224</v>
      </c>
      <c r="C99" s="36">
        <v>80</v>
      </c>
      <c r="D99" s="48" t="s">
        <v>241</v>
      </c>
      <c r="E99" s="27">
        <v>26.46</v>
      </c>
      <c r="F99" s="16">
        <f t="shared" si="5"/>
        <v>2116.8000000000002</v>
      </c>
      <c r="G99" s="2"/>
      <c r="H99" s="17">
        <f t="shared" ref="H99:H126" si="6">C99*G99</f>
        <v>0</v>
      </c>
      <c r="I99" s="1"/>
      <c r="J99" s="18">
        <f t="shared" ref="J99:J126" si="7">G99*I99</f>
        <v>0</v>
      </c>
      <c r="K99" s="30"/>
      <c r="L99" s="31"/>
      <c r="M99" s="31"/>
      <c r="N99" s="31"/>
    </row>
    <row r="100" spans="1:14" ht="20.100000000000001" customHeight="1" x14ac:dyDescent="0.25">
      <c r="A100" s="26" t="s">
        <v>192</v>
      </c>
      <c r="B100" s="47" t="s">
        <v>225</v>
      </c>
      <c r="C100" s="36">
        <v>400</v>
      </c>
      <c r="D100" s="48" t="s">
        <v>242</v>
      </c>
      <c r="E100" s="27">
        <v>1.0900000000000001</v>
      </c>
      <c r="F100" s="16">
        <f t="shared" si="5"/>
        <v>436.00000000000006</v>
      </c>
      <c r="G100" s="2"/>
      <c r="H100" s="17">
        <f t="shared" si="6"/>
        <v>0</v>
      </c>
      <c r="I100" s="1"/>
      <c r="J100" s="18">
        <f t="shared" si="7"/>
        <v>0</v>
      </c>
      <c r="K100" s="30"/>
      <c r="L100" s="31"/>
      <c r="M100" s="31"/>
      <c r="N100" s="31"/>
    </row>
    <row r="101" spans="1:14" ht="20.100000000000001" customHeight="1" x14ac:dyDescent="0.25">
      <c r="A101" s="26" t="s">
        <v>193</v>
      </c>
      <c r="B101" s="47" t="s">
        <v>265</v>
      </c>
      <c r="C101" s="36">
        <v>8000</v>
      </c>
      <c r="D101" s="48" t="s">
        <v>81</v>
      </c>
      <c r="E101" s="27">
        <v>1.2333000000000001</v>
      </c>
      <c r="F101" s="16">
        <f t="shared" si="5"/>
        <v>9866.4</v>
      </c>
      <c r="G101" s="2"/>
      <c r="H101" s="17">
        <f t="shared" si="6"/>
        <v>0</v>
      </c>
      <c r="I101" s="1"/>
      <c r="J101" s="18">
        <f t="shared" si="7"/>
        <v>0</v>
      </c>
      <c r="K101" s="30"/>
      <c r="L101" s="31"/>
      <c r="M101" s="31"/>
      <c r="N101" s="31"/>
    </row>
    <row r="102" spans="1:14" ht="20.100000000000001" customHeight="1" x14ac:dyDescent="0.25">
      <c r="A102" s="26" t="s">
        <v>194</v>
      </c>
      <c r="B102" s="47" t="s">
        <v>226</v>
      </c>
      <c r="C102" s="36">
        <v>400</v>
      </c>
      <c r="D102" s="48" t="s">
        <v>81</v>
      </c>
      <c r="E102" s="27">
        <v>1.26</v>
      </c>
      <c r="F102" s="16">
        <f t="shared" si="5"/>
        <v>504</v>
      </c>
      <c r="G102" s="2"/>
      <c r="H102" s="17">
        <f t="shared" si="6"/>
        <v>0</v>
      </c>
      <c r="I102" s="1"/>
      <c r="J102" s="18">
        <f t="shared" si="7"/>
        <v>0</v>
      </c>
      <c r="K102" s="30"/>
      <c r="L102" s="31"/>
      <c r="M102" s="31"/>
      <c r="N102" s="31"/>
    </row>
    <row r="103" spans="1:14" ht="20.100000000000001" customHeight="1" x14ac:dyDescent="0.25">
      <c r="A103" s="26" t="s">
        <v>195</v>
      </c>
      <c r="B103" s="47" t="s">
        <v>227</v>
      </c>
      <c r="C103" s="36">
        <v>400</v>
      </c>
      <c r="D103" s="48" t="s">
        <v>81</v>
      </c>
      <c r="E103" s="27">
        <v>1.1200000000000001</v>
      </c>
      <c r="F103" s="16">
        <f t="shared" si="5"/>
        <v>448.00000000000006</v>
      </c>
      <c r="G103" s="2"/>
      <c r="H103" s="17">
        <f t="shared" si="6"/>
        <v>0</v>
      </c>
      <c r="I103" s="1"/>
      <c r="J103" s="18">
        <f t="shared" si="7"/>
        <v>0</v>
      </c>
      <c r="K103" s="30"/>
      <c r="L103" s="31"/>
      <c r="M103" s="31"/>
      <c r="N103" s="31"/>
    </row>
    <row r="104" spans="1:14" ht="20.100000000000001" customHeight="1" x14ac:dyDescent="0.25">
      <c r="A104" s="26" t="s">
        <v>196</v>
      </c>
      <c r="B104" s="47" t="s">
        <v>228</v>
      </c>
      <c r="C104" s="36">
        <v>1000</v>
      </c>
      <c r="D104" s="48" t="s">
        <v>169</v>
      </c>
      <c r="E104" s="27">
        <v>0.875</v>
      </c>
      <c r="F104" s="16">
        <f t="shared" si="5"/>
        <v>875</v>
      </c>
      <c r="G104" s="2"/>
      <c r="H104" s="17">
        <f t="shared" si="6"/>
        <v>0</v>
      </c>
      <c r="I104" s="1"/>
      <c r="J104" s="18">
        <f t="shared" si="7"/>
        <v>0</v>
      </c>
      <c r="K104" s="30"/>
      <c r="L104" s="31"/>
      <c r="M104" s="31"/>
      <c r="N104" s="31"/>
    </row>
    <row r="105" spans="1:14" ht="20.100000000000001" customHeight="1" x14ac:dyDescent="0.25">
      <c r="A105" s="69" t="s">
        <v>197</v>
      </c>
      <c r="B105" s="47" t="s">
        <v>229</v>
      </c>
      <c r="C105" s="36">
        <v>1040</v>
      </c>
      <c r="D105" s="48" t="s">
        <v>169</v>
      </c>
      <c r="E105" s="27">
        <v>1.05</v>
      </c>
      <c r="F105" s="16">
        <f t="shared" si="5"/>
        <v>1092</v>
      </c>
      <c r="G105" s="2"/>
      <c r="H105" s="17">
        <f t="shared" si="6"/>
        <v>0</v>
      </c>
      <c r="I105" s="1"/>
      <c r="J105" s="18">
        <f t="shared" si="7"/>
        <v>0</v>
      </c>
      <c r="K105" s="30"/>
      <c r="L105" s="31"/>
      <c r="M105" s="31"/>
      <c r="N105" s="31"/>
    </row>
    <row r="106" spans="1:14" ht="20.100000000000001" customHeight="1" x14ac:dyDescent="0.25">
      <c r="A106" s="26" t="s">
        <v>198</v>
      </c>
      <c r="B106" s="47" t="s">
        <v>230</v>
      </c>
      <c r="C106" s="36">
        <v>400</v>
      </c>
      <c r="D106" s="48" t="s">
        <v>81</v>
      </c>
      <c r="E106" s="27">
        <v>1.925</v>
      </c>
      <c r="F106" s="16">
        <f t="shared" si="5"/>
        <v>770</v>
      </c>
      <c r="G106" s="2"/>
      <c r="H106" s="17">
        <f t="shared" si="6"/>
        <v>0</v>
      </c>
      <c r="I106" s="1"/>
      <c r="J106" s="18">
        <f t="shared" si="7"/>
        <v>0</v>
      </c>
      <c r="K106" s="30"/>
      <c r="L106" s="31"/>
      <c r="M106" s="31"/>
      <c r="N106" s="31"/>
    </row>
    <row r="107" spans="1:14" ht="33" customHeight="1" x14ac:dyDescent="0.25">
      <c r="A107" s="26" t="s">
        <v>199</v>
      </c>
      <c r="B107" s="51" t="s">
        <v>270</v>
      </c>
      <c r="C107" s="36">
        <v>800</v>
      </c>
      <c r="D107" s="48" t="s">
        <v>176</v>
      </c>
      <c r="E107" s="27">
        <v>1.1412</v>
      </c>
      <c r="F107" s="16">
        <f t="shared" si="5"/>
        <v>912.96</v>
      </c>
      <c r="G107" s="2"/>
      <c r="H107" s="17">
        <f t="shared" si="6"/>
        <v>0</v>
      </c>
      <c r="I107" s="1"/>
      <c r="J107" s="18">
        <f t="shared" si="7"/>
        <v>0</v>
      </c>
      <c r="K107" s="30"/>
      <c r="L107" s="31"/>
      <c r="M107" s="31"/>
      <c r="N107" s="31"/>
    </row>
    <row r="108" spans="1:14" ht="20.100000000000001" customHeight="1" x14ac:dyDescent="0.25">
      <c r="A108" s="26" t="s">
        <v>200</v>
      </c>
      <c r="B108" s="47" t="s">
        <v>231</v>
      </c>
      <c r="C108" s="36">
        <v>8000</v>
      </c>
      <c r="D108" s="48" t="s">
        <v>169</v>
      </c>
      <c r="E108" s="27">
        <v>0.1186</v>
      </c>
      <c r="F108" s="16">
        <f t="shared" si="5"/>
        <v>948.8</v>
      </c>
      <c r="G108" s="2"/>
      <c r="H108" s="17">
        <f t="shared" si="6"/>
        <v>0</v>
      </c>
      <c r="I108" s="1"/>
      <c r="J108" s="18">
        <f t="shared" si="7"/>
        <v>0</v>
      </c>
      <c r="K108" s="30"/>
      <c r="L108" s="31"/>
      <c r="M108" s="31"/>
      <c r="N108" s="31"/>
    </row>
    <row r="109" spans="1:14" ht="20.100000000000001" customHeight="1" x14ac:dyDescent="0.25">
      <c r="A109" s="26" t="s">
        <v>201</v>
      </c>
      <c r="B109" s="47" t="s">
        <v>232</v>
      </c>
      <c r="C109" s="36">
        <v>400</v>
      </c>
      <c r="D109" s="48" t="s">
        <v>81</v>
      </c>
      <c r="E109" s="27">
        <v>1.26</v>
      </c>
      <c r="F109" s="16">
        <f t="shared" si="5"/>
        <v>504</v>
      </c>
      <c r="G109" s="2"/>
      <c r="H109" s="17">
        <f t="shared" si="6"/>
        <v>0</v>
      </c>
      <c r="I109" s="1"/>
      <c r="J109" s="18">
        <f t="shared" si="7"/>
        <v>0</v>
      </c>
      <c r="K109" s="30"/>
      <c r="L109" s="31"/>
      <c r="M109" s="31"/>
      <c r="N109" s="31"/>
    </row>
    <row r="110" spans="1:14" ht="20.100000000000001" customHeight="1" x14ac:dyDescent="0.25">
      <c r="A110" s="26" t="s">
        <v>202</v>
      </c>
      <c r="B110" s="47" t="s">
        <v>233</v>
      </c>
      <c r="C110" s="36">
        <v>36000</v>
      </c>
      <c r="D110" s="48" t="s">
        <v>31</v>
      </c>
      <c r="E110" s="27">
        <v>1.2E-2</v>
      </c>
      <c r="F110" s="16">
        <f t="shared" si="5"/>
        <v>432</v>
      </c>
      <c r="G110" s="2"/>
      <c r="H110" s="17">
        <f t="shared" si="6"/>
        <v>0</v>
      </c>
      <c r="I110" s="1"/>
      <c r="J110" s="18">
        <f t="shared" si="7"/>
        <v>0</v>
      </c>
      <c r="K110" s="30"/>
      <c r="L110" s="31"/>
      <c r="M110" s="31"/>
      <c r="N110" s="31"/>
    </row>
    <row r="111" spans="1:14" ht="20.100000000000001" customHeight="1" x14ac:dyDescent="0.25">
      <c r="A111" s="26" t="s">
        <v>203</v>
      </c>
      <c r="B111" s="47" t="s">
        <v>234</v>
      </c>
      <c r="C111" s="36">
        <v>36000</v>
      </c>
      <c r="D111" s="48" t="s">
        <v>31</v>
      </c>
      <c r="E111" s="27">
        <v>0.16</v>
      </c>
      <c r="F111" s="16">
        <f t="shared" si="5"/>
        <v>5760</v>
      </c>
      <c r="G111" s="2"/>
      <c r="H111" s="17">
        <f t="shared" si="6"/>
        <v>0</v>
      </c>
      <c r="I111" s="1"/>
      <c r="J111" s="18">
        <f t="shared" si="7"/>
        <v>0</v>
      </c>
      <c r="K111" s="30"/>
      <c r="L111" s="31"/>
      <c r="M111" s="31"/>
      <c r="N111" s="31"/>
    </row>
    <row r="112" spans="1:14" ht="20.100000000000001" customHeight="1" x14ac:dyDescent="0.25">
      <c r="A112" s="26" t="s">
        <v>204</v>
      </c>
      <c r="B112" s="47" t="s">
        <v>271</v>
      </c>
      <c r="C112" s="36">
        <v>400</v>
      </c>
      <c r="D112" s="48" t="s">
        <v>241</v>
      </c>
      <c r="E112" s="27">
        <v>10.5</v>
      </c>
      <c r="F112" s="16">
        <f t="shared" si="5"/>
        <v>4200</v>
      </c>
      <c r="G112" s="2"/>
      <c r="H112" s="17">
        <f t="shared" si="6"/>
        <v>0</v>
      </c>
      <c r="I112" s="1"/>
      <c r="J112" s="18">
        <f t="shared" si="7"/>
        <v>0</v>
      </c>
      <c r="K112" s="30"/>
      <c r="L112" s="31"/>
      <c r="M112" s="31"/>
      <c r="N112" s="31"/>
    </row>
    <row r="113" spans="1:14" ht="20.100000000000001" customHeight="1" x14ac:dyDescent="0.25">
      <c r="A113" s="26" t="s">
        <v>205</v>
      </c>
      <c r="B113" s="47" t="s">
        <v>235</v>
      </c>
      <c r="C113" s="36">
        <v>9000</v>
      </c>
      <c r="D113" s="48" t="s">
        <v>31</v>
      </c>
      <c r="E113" s="27">
        <v>0.16669999999999999</v>
      </c>
      <c r="F113" s="16">
        <f t="shared" si="5"/>
        <v>1500.3</v>
      </c>
      <c r="G113" s="2"/>
      <c r="H113" s="17">
        <f t="shared" si="6"/>
        <v>0</v>
      </c>
      <c r="I113" s="1"/>
      <c r="J113" s="18">
        <f t="shared" si="7"/>
        <v>0</v>
      </c>
      <c r="K113" s="30"/>
      <c r="L113" s="31"/>
      <c r="M113" s="31"/>
      <c r="N113" s="31"/>
    </row>
    <row r="114" spans="1:14" ht="20.100000000000001" customHeight="1" x14ac:dyDescent="0.25">
      <c r="A114" s="26" t="s">
        <v>206</v>
      </c>
      <c r="B114" s="47" t="s">
        <v>236</v>
      </c>
      <c r="C114" s="36">
        <v>400</v>
      </c>
      <c r="D114" s="48" t="s">
        <v>81</v>
      </c>
      <c r="E114" s="27">
        <v>1.34</v>
      </c>
      <c r="F114" s="16">
        <f t="shared" si="5"/>
        <v>536</v>
      </c>
      <c r="G114" s="2"/>
      <c r="H114" s="17">
        <f t="shared" si="6"/>
        <v>0</v>
      </c>
      <c r="I114" s="1"/>
      <c r="J114" s="18">
        <f t="shared" si="7"/>
        <v>0</v>
      </c>
      <c r="K114" s="30"/>
      <c r="L114" s="31"/>
      <c r="M114" s="31"/>
      <c r="N114" s="31"/>
    </row>
    <row r="115" spans="1:14" ht="20.100000000000001" customHeight="1" x14ac:dyDescent="0.25">
      <c r="A115" s="26" t="s">
        <v>207</v>
      </c>
      <c r="B115" s="47" t="s">
        <v>237</v>
      </c>
      <c r="C115" s="36">
        <v>9000</v>
      </c>
      <c r="D115" s="48" t="s">
        <v>31</v>
      </c>
      <c r="E115" s="27">
        <v>4.4499999999999998E-2</v>
      </c>
      <c r="F115" s="16">
        <f t="shared" si="5"/>
        <v>400.5</v>
      </c>
      <c r="G115" s="2"/>
      <c r="H115" s="17">
        <f t="shared" si="6"/>
        <v>0</v>
      </c>
      <c r="I115" s="1"/>
      <c r="J115" s="18">
        <f t="shared" si="7"/>
        <v>0</v>
      </c>
      <c r="K115" s="30"/>
      <c r="L115" s="31"/>
      <c r="M115" s="31"/>
      <c r="N115" s="31"/>
    </row>
    <row r="116" spans="1:14" ht="30" customHeight="1" x14ac:dyDescent="0.25">
      <c r="A116" s="26" t="s">
        <v>208</v>
      </c>
      <c r="B116" s="47" t="s">
        <v>272</v>
      </c>
      <c r="C116" s="36">
        <v>400</v>
      </c>
      <c r="D116" s="48" t="s">
        <v>81</v>
      </c>
      <c r="E116" s="27">
        <v>1.0325</v>
      </c>
      <c r="F116" s="16">
        <f t="shared" si="5"/>
        <v>413</v>
      </c>
      <c r="G116" s="2"/>
      <c r="H116" s="17">
        <f t="shared" si="6"/>
        <v>0</v>
      </c>
      <c r="I116" s="1"/>
      <c r="J116" s="18">
        <f t="shared" si="7"/>
        <v>0</v>
      </c>
      <c r="K116" s="30"/>
      <c r="L116" s="31"/>
      <c r="M116" s="31"/>
      <c r="N116" s="31"/>
    </row>
    <row r="117" spans="1:14" ht="20.100000000000001" customHeight="1" x14ac:dyDescent="0.25">
      <c r="A117" s="26" t="s">
        <v>209</v>
      </c>
      <c r="B117" s="47" t="s">
        <v>238</v>
      </c>
      <c r="C117" s="36">
        <v>320</v>
      </c>
      <c r="D117" s="48" t="s">
        <v>81</v>
      </c>
      <c r="E117" s="27">
        <v>0.87150000000000005</v>
      </c>
      <c r="F117" s="16">
        <f t="shared" si="5"/>
        <v>278.88</v>
      </c>
      <c r="G117" s="2"/>
      <c r="H117" s="17">
        <f t="shared" si="6"/>
        <v>0</v>
      </c>
      <c r="I117" s="1"/>
      <c r="J117" s="18">
        <f t="shared" si="7"/>
        <v>0</v>
      </c>
      <c r="K117" s="30"/>
      <c r="L117" s="31"/>
      <c r="M117" s="31"/>
      <c r="N117" s="31"/>
    </row>
    <row r="118" spans="1:14" ht="20.100000000000001" customHeight="1" x14ac:dyDescent="0.25">
      <c r="A118" s="26" t="s">
        <v>210</v>
      </c>
      <c r="B118" s="47" t="s">
        <v>239</v>
      </c>
      <c r="C118" s="36">
        <v>400</v>
      </c>
      <c r="D118" s="48" t="s">
        <v>169</v>
      </c>
      <c r="E118" s="27">
        <v>1.26</v>
      </c>
      <c r="F118" s="16">
        <f t="shared" si="5"/>
        <v>504</v>
      </c>
      <c r="G118" s="2"/>
      <c r="H118" s="17">
        <f t="shared" si="6"/>
        <v>0</v>
      </c>
      <c r="I118" s="1"/>
      <c r="J118" s="18">
        <f t="shared" si="7"/>
        <v>0</v>
      </c>
      <c r="K118" s="30"/>
      <c r="L118" s="31"/>
      <c r="M118" s="31"/>
      <c r="N118" s="31"/>
    </row>
    <row r="119" spans="1:14" ht="20.100000000000001" customHeight="1" x14ac:dyDescent="0.25">
      <c r="A119" s="26" t="s">
        <v>211</v>
      </c>
      <c r="B119" s="47" t="s">
        <v>257</v>
      </c>
      <c r="C119" s="36">
        <v>4000</v>
      </c>
      <c r="D119" s="48" t="s">
        <v>31</v>
      </c>
      <c r="E119" s="27">
        <v>4.811E-2</v>
      </c>
      <c r="F119" s="16">
        <f t="shared" si="5"/>
        <v>192.44</v>
      </c>
      <c r="G119" s="2"/>
      <c r="H119" s="17">
        <f t="shared" si="6"/>
        <v>0</v>
      </c>
      <c r="I119" s="1"/>
      <c r="J119" s="18">
        <f t="shared" si="7"/>
        <v>0</v>
      </c>
      <c r="K119" s="30"/>
      <c r="L119" s="31"/>
      <c r="M119" s="31"/>
      <c r="N119" s="31"/>
    </row>
    <row r="120" spans="1:14" ht="20.100000000000001" customHeight="1" x14ac:dyDescent="0.25">
      <c r="A120" s="26" t="s">
        <v>212</v>
      </c>
      <c r="B120" s="47" t="s">
        <v>258</v>
      </c>
      <c r="C120" s="36">
        <v>4000</v>
      </c>
      <c r="D120" s="48" t="s">
        <v>31</v>
      </c>
      <c r="E120" s="27">
        <v>4.6699999999999998E-2</v>
      </c>
      <c r="F120" s="16">
        <f t="shared" si="5"/>
        <v>186.79999999999998</v>
      </c>
      <c r="G120" s="2"/>
      <c r="H120" s="17">
        <f t="shared" si="6"/>
        <v>0</v>
      </c>
      <c r="I120" s="1"/>
      <c r="J120" s="18">
        <f t="shared" si="7"/>
        <v>0</v>
      </c>
      <c r="K120" s="30"/>
      <c r="L120" s="31"/>
      <c r="M120" s="31"/>
      <c r="N120" s="31"/>
    </row>
    <row r="121" spans="1:14" ht="20.100000000000001" customHeight="1" x14ac:dyDescent="0.25">
      <c r="A121" s="26" t="s">
        <v>213</v>
      </c>
      <c r="B121" s="47" t="s">
        <v>240</v>
      </c>
      <c r="C121" s="36">
        <v>4000</v>
      </c>
      <c r="D121" s="48" t="s">
        <v>31</v>
      </c>
      <c r="E121" s="27">
        <v>0.03</v>
      </c>
      <c r="F121" s="16">
        <f t="shared" si="5"/>
        <v>120</v>
      </c>
      <c r="G121" s="2"/>
      <c r="H121" s="17">
        <f t="shared" si="6"/>
        <v>0</v>
      </c>
      <c r="I121" s="1"/>
      <c r="J121" s="18">
        <f t="shared" si="7"/>
        <v>0</v>
      </c>
      <c r="K121" s="30"/>
      <c r="L121" s="31"/>
      <c r="M121" s="31"/>
      <c r="N121" s="31"/>
    </row>
    <row r="122" spans="1:14" ht="20.100000000000001" customHeight="1" x14ac:dyDescent="0.25">
      <c r="A122" s="26" t="s">
        <v>214</v>
      </c>
      <c r="B122" s="50" t="s">
        <v>259</v>
      </c>
      <c r="C122" s="36">
        <v>320</v>
      </c>
      <c r="D122" s="48" t="s">
        <v>260</v>
      </c>
      <c r="E122" s="27">
        <v>0.57499999999999996</v>
      </c>
      <c r="F122" s="16">
        <f t="shared" si="5"/>
        <v>184</v>
      </c>
      <c r="G122" s="2"/>
      <c r="H122" s="17">
        <f t="shared" si="6"/>
        <v>0</v>
      </c>
      <c r="I122" s="1"/>
      <c r="J122" s="18">
        <f t="shared" si="7"/>
        <v>0</v>
      </c>
      <c r="K122" s="30"/>
      <c r="L122" s="31"/>
      <c r="M122" s="31"/>
      <c r="N122" s="31"/>
    </row>
    <row r="123" spans="1:14" ht="60" customHeight="1" x14ac:dyDescent="0.25">
      <c r="A123" s="26" t="s">
        <v>215</v>
      </c>
      <c r="B123" s="47" t="s">
        <v>273</v>
      </c>
      <c r="C123" s="36">
        <v>1920</v>
      </c>
      <c r="D123" s="48" t="s">
        <v>81</v>
      </c>
      <c r="E123" s="27">
        <v>0.5</v>
      </c>
      <c r="F123" s="16">
        <f t="shared" si="5"/>
        <v>960</v>
      </c>
      <c r="G123" s="2"/>
      <c r="H123" s="17">
        <f t="shared" si="6"/>
        <v>0</v>
      </c>
      <c r="I123" s="1"/>
      <c r="J123" s="18">
        <f t="shared" si="7"/>
        <v>0</v>
      </c>
      <c r="K123" s="30"/>
      <c r="L123" s="31"/>
      <c r="M123" s="31"/>
      <c r="N123" s="31"/>
    </row>
    <row r="124" spans="1:14" ht="51.75" customHeight="1" x14ac:dyDescent="0.25">
      <c r="A124" s="26" t="s">
        <v>216</v>
      </c>
      <c r="B124" s="47" t="s">
        <v>274</v>
      </c>
      <c r="C124" s="36">
        <v>960</v>
      </c>
      <c r="D124" s="48" t="s">
        <v>81</v>
      </c>
      <c r="E124" s="27">
        <v>0.75</v>
      </c>
      <c r="F124" s="16">
        <f t="shared" si="5"/>
        <v>720</v>
      </c>
      <c r="G124" s="2"/>
      <c r="H124" s="17">
        <f t="shared" si="6"/>
        <v>0</v>
      </c>
      <c r="I124" s="1"/>
      <c r="J124" s="18">
        <f t="shared" si="7"/>
        <v>0</v>
      </c>
      <c r="K124" s="30"/>
      <c r="L124" s="31"/>
      <c r="M124" s="31"/>
      <c r="N124" s="31"/>
    </row>
    <row r="125" spans="1:14" ht="49.5" customHeight="1" x14ac:dyDescent="0.25">
      <c r="A125" s="26" t="s">
        <v>217</v>
      </c>
      <c r="B125" s="47" t="s">
        <v>275</v>
      </c>
      <c r="C125" s="36">
        <v>1600</v>
      </c>
      <c r="D125" s="48" t="s">
        <v>81</v>
      </c>
      <c r="E125" s="27">
        <v>0.75</v>
      </c>
      <c r="F125" s="16">
        <f t="shared" si="5"/>
        <v>1200</v>
      </c>
      <c r="G125" s="2"/>
      <c r="H125" s="17">
        <f t="shared" si="6"/>
        <v>0</v>
      </c>
      <c r="I125" s="1"/>
      <c r="J125" s="18">
        <f t="shared" si="7"/>
        <v>0</v>
      </c>
      <c r="K125" s="30"/>
      <c r="L125" s="31"/>
      <c r="M125" s="31"/>
      <c r="N125" s="31"/>
    </row>
    <row r="126" spans="1:14" ht="45.75" customHeight="1" x14ac:dyDescent="0.25">
      <c r="A126" s="26" t="s">
        <v>218</v>
      </c>
      <c r="B126" s="47" t="s">
        <v>276</v>
      </c>
      <c r="C126" s="36">
        <v>48000</v>
      </c>
      <c r="D126" s="48" t="s">
        <v>31</v>
      </c>
      <c r="E126" s="27">
        <v>0.05</v>
      </c>
      <c r="F126" s="16">
        <f t="shared" si="5"/>
        <v>2400</v>
      </c>
      <c r="G126" s="2"/>
      <c r="H126" s="17">
        <f t="shared" si="6"/>
        <v>0</v>
      </c>
      <c r="I126" s="1"/>
      <c r="J126" s="18">
        <f t="shared" si="7"/>
        <v>0</v>
      </c>
      <c r="K126" s="30"/>
      <c r="L126" s="31"/>
      <c r="M126" s="31"/>
      <c r="N126" s="31"/>
    </row>
    <row r="127" spans="1:14" ht="20.100000000000001" customHeight="1" thickBot="1" x14ac:dyDescent="0.3">
      <c r="A127" s="19"/>
      <c r="B127" s="35"/>
      <c r="C127" s="3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20.100000000000001" customHeight="1" thickBot="1" x14ac:dyDescent="0.3">
      <c r="A128" s="5"/>
      <c r="B128" s="35"/>
      <c r="C128" s="5"/>
      <c r="D128" s="5"/>
      <c r="E128" s="4" t="s">
        <v>32</v>
      </c>
      <c r="F128" s="28">
        <f>SUM(F15:F126)</f>
        <v>303863.24</v>
      </c>
      <c r="G128" s="4"/>
      <c r="H128" s="21"/>
      <c r="I128" s="21"/>
      <c r="J128" s="5"/>
      <c r="K128" s="5"/>
      <c r="L128" s="5"/>
      <c r="M128" s="5"/>
      <c r="N128" s="5"/>
    </row>
    <row r="129" spans="1:14" ht="20.100000000000001" customHeight="1" thickBot="1" x14ac:dyDescent="0.3">
      <c r="A129" s="5"/>
      <c r="B129" s="35"/>
      <c r="C129" s="5"/>
      <c r="D129" s="5"/>
      <c r="E129" s="4" t="s">
        <v>29</v>
      </c>
      <c r="F129" s="20">
        <f>SUM(H15:H89)</f>
        <v>0</v>
      </c>
      <c r="G129" s="4" t="s">
        <v>35</v>
      </c>
      <c r="H129" s="22"/>
      <c r="I129" s="5"/>
      <c r="J129" s="5"/>
      <c r="K129" s="5"/>
      <c r="L129" s="5"/>
      <c r="M129" s="5"/>
      <c r="N129" s="5"/>
    </row>
    <row r="130" spans="1:14" ht="20.100000000000001" customHeight="1" thickBot="1" x14ac:dyDescent="0.3">
      <c r="A130" s="5"/>
      <c r="B130" s="35"/>
      <c r="C130" s="5"/>
      <c r="D130" s="5"/>
      <c r="E130" s="4" t="s">
        <v>33</v>
      </c>
      <c r="F130" s="20">
        <f>F129/100*22</f>
        <v>0</v>
      </c>
      <c r="G130" s="4"/>
      <c r="H130" s="22"/>
      <c r="I130" s="5"/>
      <c r="J130" s="5"/>
      <c r="K130" s="5"/>
      <c r="L130" s="5"/>
      <c r="M130" s="5"/>
      <c r="N130" s="5"/>
    </row>
    <row r="131" spans="1:14" ht="20.100000000000001" customHeight="1" thickBot="1" x14ac:dyDescent="0.3">
      <c r="A131" s="5"/>
      <c r="B131" s="35"/>
      <c r="C131" s="5"/>
      <c r="D131" s="5"/>
      <c r="E131" s="4" t="s">
        <v>34</v>
      </c>
      <c r="F131" s="20">
        <f>F129+F130</f>
        <v>0</v>
      </c>
      <c r="G131" s="4"/>
      <c r="H131" s="22"/>
      <c r="I131" s="5"/>
      <c r="J131" s="5"/>
      <c r="K131" s="5"/>
      <c r="L131" s="5"/>
      <c r="M131" s="5"/>
      <c r="N131" s="5"/>
    </row>
    <row r="132" spans="1:14" ht="20.100000000000001" customHeight="1" x14ac:dyDescent="0.25">
      <c r="A132" s="5"/>
      <c r="B132" s="35"/>
      <c r="C132" s="5"/>
      <c r="D132" s="5"/>
      <c r="E132" s="4"/>
      <c r="F132" s="23"/>
      <c r="G132" s="4"/>
      <c r="H132" s="22"/>
      <c r="I132" s="5"/>
      <c r="J132" s="5"/>
      <c r="K132" s="5"/>
      <c r="L132" s="5"/>
      <c r="M132" s="5"/>
      <c r="N132" s="5"/>
    </row>
    <row r="133" spans="1:14" ht="20.100000000000001" customHeight="1" x14ac:dyDescent="0.25">
      <c r="A133" s="53" t="s">
        <v>21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</row>
    <row r="134" spans="1:14" ht="20.100000000000001" customHeight="1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</row>
    <row r="135" spans="1:14" ht="20.100000000000001" customHeight="1" x14ac:dyDescent="0.25">
      <c r="A135" s="56" t="s">
        <v>22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1:14" ht="20.100000000000001" customHeight="1" x14ac:dyDescent="0.25">
      <c r="A136" s="56" t="s">
        <v>23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1:14" ht="20.100000000000001" customHeight="1" x14ac:dyDescent="0.25">
      <c r="A137" s="56" t="s">
        <v>24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1:14" ht="20.100000000000001" customHeight="1" x14ac:dyDescent="0.25">
      <c r="A138" s="56" t="s">
        <v>25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1:14" ht="20.100000000000001" customHeight="1" x14ac:dyDescent="0.25">
      <c r="A139" s="56" t="s">
        <v>26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4" s="21" customFormat="1" ht="20.100000000000001" customHeight="1" x14ac:dyDescent="0.25">
      <c r="A140" s="29"/>
      <c r="B140" s="29"/>
      <c r="C140" s="29"/>
      <c r="D140" s="29"/>
      <c r="E140" s="29"/>
      <c r="F140" s="29"/>
      <c r="G140" s="29"/>
      <c r="H140" s="29"/>
      <c r="I140" s="55"/>
      <c r="J140" s="55"/>
      <c r="K140" s="24"/>
    </row>
    <row r="141" spans="1:14" ht="20.100000000000001" customHeight="1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1:14" ht="20.100000000000001" customHeight="1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1:14" ht="20.100000000000001" customHeight="1" x14ac:dyDescent="0.25">
      <c r="A143" s="25"/>
      <c r="B143" s="25"/>
      <c r="C143" s="9" t="s">
        <v>27</v>
      </c>
      <c r="D143" s="25"/>
      <c r="E143" s="25"/>
      <c r="F143" s="25"/>
      <c r="G143" s="25"/>
      <c r="H143" s="25"/>
      <c r="I143" s="25"/>
      <c r="J143" s="54" t="s">
        <v>28</v>
      </c>
      <c r="K143" s="54"/>
      <c r="L143" s="54"/>
      <c r="M143" s="25"/>
      <c r="N143" s="25"/>
    </row>
    <row r="144" spans="1:14" ht="20.100000000000001" customHeight="1" x14ac:dyDescent="0.25">
      <c r="A144" s="5"/>
      <c r="B144" s="35"/>
      <c r="C144" s="5"/>
      <c r="D144" s="5"/>
      <c r="E144" s="5"/>
      <c r="F144" s="5"/>
      <c r="G144" s="5"/>
      <c r="H144" s="5"/>
      <c r="I144" s="5"/>
      <c r="J144" s="52">
        <f>C3</f>
        <v>0</v>
      </c>
      <c r="K144" s="52"/>
      <c r="L144" s="52"/>
      <c r="M144" s="5"/>
      <c r="N144" s="5"/>
    </row>
    <row r="145" ht="20.100000000000001" hidden="1" customHeight="1" x14ac:dyDescent="0.25"/>
    <row r="146" ht="20.100000000000001" hidden="1" customHeight="1" x14ac:dyDescent="0.25"/>
    <row r="147" ht="20.100000000000001" hidden="1" customHeight="1" x14ac:dyDescent="0.25"/>
    <row r="148" ht="20.100000000000001" hidden="1" customHeight="1" x14ac:dyDescent="0.25"/>
    <row r="149" ht="20.100000000000001" hidden="1" customHeight="1" x14ac:dyDescent="0.25"/>
    <row r="150" ht="20.100000000000001" hidden="1" customHeight="1" x14ac:dyDescent="0.25"/>
    <row r="151" ht="20.100000000000001" hidden="1" customHeight="1" x14ac:dyDescent="0.25"/>
    <row r="152" ht="20.100000000000001" hidden="1" customHeight="1" x14ac:dyDescent="0.25"/>
    <row r="153" ht="20.100000000000001" hidden="1" customHeight="1" x14ac:dyDescent="0.25"/>
    <row r="154" ht="20.100000000000001" hidden="1" customHeight="1" x14ac:dyDescent="0.25"/>
    <row r="155" ht="20.100000000000001" hidden="1" customHeight="1" x14ac:dyDescent="0.25"/>
    <row r="156" ht="20.100000000000001" hidden="1" customHeight="1" x14ac:dyDescent="0.25"/>
    <row r="157" ht="20.100000000000001" hidden="1" customHeight="1" x14ac:dyDescent="0.25"/>
    <row r="158" ht="20.100000000000001" hidden="1" customHeight="1" x14ac:dyDescent="0.25"/>
    <row r="159" ht="20.100000000000001" hidden="1" customHeight="1" x14ac:dyDescent="0.25"/>
    <row r="160" ht="20.100000000000001" hidden="1" customHeight="1" x14ac:dyDescent="0.25"/>
    <row r="161" ht="20.100000000000001" hidden="1" customHeight="1" x14ac:dyDescent="0.25"/>
    <row r="162" ht="20.100000000000001" hidden="1" customHeight="1" x14ac:dyDescent="0.25"/>
    <row r="163" ht="20.100000000000001" hidden="1" customHeight="1" x14ac:dyDescent="0.25"/>
    <row r="164" ht="20.100000000000001" hidden="1" customHeight="1" x14ac:dyDescent="0.25"/>
    <row r="165" ht="20.100000000000001" hidden="1" customHeight="1" x14ac:dyDescent="0.25"/>
    <row r="166" ht="20.100000000000001" hidden="1" customHeight="1" x14ac:dyDescent="0.25"/>
    <row r="167" ht="20.100000000000001" hidden="1" customHeight="1" x14ac:dyDescent="0.25"/>
    <row r="168" ht="20.100000000000001" hidden="1" customHeight="1" x14ac:dyDescent="0.25"/>
    <row r="169" ht="20.100000000000001" hidden="1" customHeight="1" x14ac:dyDescent="0.25"/>
    <row r="170" ht="20.100000000000001" hidden="1" customHeight="1" x14ac:dyDescent="0.25"/>
    <row r="171" ht="0" hidden="1" customHeight="1" x14ac:dyDescent="0.25"/>
    <row r="172" ht="0" hidden="1" customHeight="1" x14ac:dyDescent="0.25"/>
  </sheetData>
  <sheetProtection password="8737" sheet="1" objects="1" scenarios="1" selectLockedCells="1" autoFilter="0"/>
  <mergeCells count="36">
    <mergeCell ref="A12:N12"/>
    <mergeCell ref="A9:N9"/>
    <mergeCell ref="A10:N10"/>
    <mergeCell ref="A13:N13"/>
    <mergeCell ref="A7:B7"/>
    <mergeCell ref="A8:B8"/>
    <mergeCell ref="C7:E7"/>
    <mergeCell ref="L8:M8"/>
    <mergeCell ref="H4:M4"/>
    <mergeCell ref="H6:M6"/>
    <mergeCell ref="A1:N1"/>
    <mergeCell ref="A2:N2"/>
    <mergeCell ref="A11:N11"/>
    <mergeCell ref="C5:F5"/>
    <mergeCell ref="C6:F6"/>
    <mergeCell ref="H3:K3"/>
    <mergeCell ref="H8:J8"/>
    <mergeCell ref="H7:K7"/>
    <mergeCell ref="E8:F8"/>
    <mergeCell ref="C3:F3"/>
    <mergeCell ref="C4:F4"/>
    <mergeCell ref="A4:B4"/>
    <mergeCell ref="A5:B5"/>
    <mergeCell ref="A6:B6"/>
    <mergeCell ref="A134:N134"/>
    <mergeCell ref="A133:N133"/>
    <mergeCell ref="J144:L144"/>
    <mergeCell ref="J143:L143"/>
    <mergeCell ref="I140:J140"/>
    <mergeCell ref="A141:N141"/>
    <mergeCell ref="A142:N142"/>
    <mergeCell ref="A139:N139"/>
    <mergeCell ref="A138:N138"/>
    <mergeCell ref="A137:N137"/>
    <mergeCell ref="A136:N136"/>
    <mergeCell ref="A135:N135"/>
  </mergeCells>
  <conditionalFormatting sqref="G4:M4">
    <cfRule type="expression" dxfId="2" priority="5">
      <formula>#REF!&lt;&gt;"altro"</formula>
    </cfRule>
  </conditionalFormatting>
  <conditionalFormatting sqref="B122:B126">
    <cfRule type="duplicateValues" dxfId="1" priority="8"/>
  </conditionalFormatting>
  <conditionalFormatting sqref="B15:B121">
    <cfRule type="duplicateValues" dxfId="0" priority="14"/>
  </conditionalFormatting>
  <dataValidations count="1">
    <dataValidation type="list" allowBlank="1" showInputMessage="1" showErrorMessage="1" sqref="M15:M132">
      <formula1>ats</formula1>
    </dataValidation>
  </dataValidations>
  <pageMargins left="0" right="0" top="0" bottom="0" header="0.31496062992125984" footer="0.31496062992125984"/>
  <pageSetup paperSize="8" scale="74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.</cp:lastModifiedBy>
  <cp:lastPrinted>2020-11-16T10:34:08Z</cp:lastPrinted>
  <dcterms:created xsi:type="dcterms:W3CDTF">2017-04-06T13:40:30Z</dcterms:created>
  <dcterms:modified xsi:type="dcterms:W3CDTF">2021-01-26T14:31:26Z</dcterms:modified>
</cp:coreProperties>
</file>