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amm\provveditorato\GARE\2020\GARA_AGGREGATA_MATERIALE_VARIO_DI_LABORATORIO_ATS BRIANZA\RICHIESTE_RISPOSTE_CHIARIMENTI\risposte_chiarimenti_moduli_excel\"/>
    </mc:Choice>
  </mc:AlternateContent>
  <bookViews>
    <workbookView xWindow="0" yWindow="0" windowWidth="25200" windowHeight="1108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G18" i="1" l="1"/>
  <c r="G71" i="1" l="1"/>
  <c r="I71" i="1"/>
  <c r="G72" i="1"/>
  <c r="G73" i="1"/>
  <c r="G74" i="1"/>
  <c r="G75" i="1"/>
  <c r="G76" i="1"/>
  <c r="G77" i="1"/>
  <c r="G78" i="1"/>
  <c r="G79" i="1"/>
  <c r="K71" i="1"/>
  <c r="K72" i="1"/>
  <c r="K73" i="1"/>
  <c r="K74" i="1"/>
  <c r="K75" i="1"/>
  <c r="K76" i="1"/>
  <c r="K77" i="1"/>
  <c r="K78" i="1"/>
  <c r="K79" i="1"/>
  <c r="I72" i="1"/>
  <c r="I73" i="1"/>
  <c r="I74" i="1"/>
  <c r="I75" i="1"/>
  <c r="I76" i="1"/>
  <c r="I77" i="1"/>
  <c r="I78" i="1"/>
  <c r="I79" i="1"/>
  <c r="K63" i="1" l="1"/>
  <c r="K64" i="1"/>
  <c r="K65" i="1"/>
  <c r="K66" i="1"/>
  <c r="K67" i="1"/>
  <c r="K68" i="1"/>
  <c r="K69" i="1"/>
  <c r="K70" i="1"/>
  <c r="I63" i="1"/>
  <c r="I64" i="1"/>
  <c r="I65" i="1"/>
  <c r="I66" i="1"/>
  <c r="I67" i="1"/>
  <c r="I68" i="1"/>
  <c r="I69" i="1"/>
  <c r="I70" i="1"/>
  <c r="G63" i="1"/>
  <c r="G64" i="1"/>
  <c r="G65" i="1"/>
  <c r="G66" i="1"/>
  <c r="G67" i="1"/>
  <c r="G68" i="1"/>
  <c r="G69" i="1"/>
  <c r="G70" i="1"/>
  <c r="G62" i="1" l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7" i="1"/>
  <c r="G16" i="1"/>
  <c r="G15" i="1"/>
  <c r="G81" i="1" s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15" i="1" l="1"/>
  <c r="K15" i="1"/>
  <c r="I16" i="1"/>
  <c r="K16" i="1"/>
  <c r="I17" i="1" l="1"/>
  <c r="G82" i="1" s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K97" i="1"/>
  <c r="K17" i="1" l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G83" i="1" l="1"/>
  <c r="G84" i="1" s="1"/>
</calcChain>
</file>

<file path=xl/sharedStrings.xml><?xml version="1.0" encoding="utf-8"?>
<sst xmlns="http://schemas.openxmlformats.org/spreadsheetml/2006/main" count="249" uniqueCount="181">
  <si>
    <t>OFFRE</t>
  </si>
  <si>
    <t>id</t>
  </si>
  <si>
    <t>descrizione</t>
  </si>
  <si>
    <t>L01-01</t>
  </si>
  <si>
    <t>udm</t>
  </si>
  <si>
    <t>fabbisogno</t>
  </si>
  <si>
    <t>prezzo unitario offerto</t>
  </si>
  <si>
    <t>udm/cfz</t>
  </si>
  <si>
    <t>prezzo confezione</t>
  </si>
  <si>
    <t>Il/la</t>
  </si>
  <si>
    <t>sottoscritto</t>
  </si>
  <si>
    <t>il</t>
  </si>
  <si>
    <t>nato a</t>
  </si>
  <si>
    <t>in qualità di</t>
  </si>
  <si>
    <t>L01-02</t>
  </si>
  <si>
    <t>L01-03</t>
  </si>
  <si>
    <t>L01-04</t>
  </si>
  <si>
    <t>L01-05</t>
  </si>
  <si>
    <t>L01-06</t>
  </si>
  <si>
    <t>L01-07</t>
  </si>
  <si>
    <t>L01-08</t>
  </si>
  <si>
    <t>L01-09</t>
  </si>
  <si>
    <t>L01-10</t>
  </si>
  <si>
    <t>L01-11</t>
  </si>
  <si>
    <t>L01-12</t>
  </si>
  <si>
    <t>L01-13</t>
  </si>
  <si>
    <t>L01-14</t>
  </si>
  <si>
    <t>L01-15</t>
  </si>
  <si>
    <t>L01-16</t>
  </si>
  <si>
    <t>L01-17</t>
  </si>
  <si>
    <t>L01-18</t>
  </si>
  <si>
    <t>L01-19</t>
  </si>
  <si>
    <t>L01-20</t>
  </si>
  <si>
    <t>L01-21</t>
  </si>
  <si>
    <t>L01-22</t>
  </si>
  <si>
    <t>L01-23</t>
  </si>
  <si>
    <t>L01-24</t>
  </si>
  <si>
    <t>L01-25</t>
  </si>
  <si>
    <t>L01-26</t>
  </si>
  <si>
    <t>L01-27</t>
  </si>
  <si>
    <t>L01-28</t>
  </si>
  <si>
    <t>L01-29</t>
  </si>
  <si>
    <t>L01-30</t>
  </si>
  <si>
    <t>L01-31</t>
  </si>
  <si>
    <t>L01-32</t>
  </si>
  <si>
    <t>L01-33</t>
  </si>
  <si>
    <t>L01-34</t>
  </si>
  <si>
    <t>L01-35</t>
  </si>
  <si>
    <t>se altro specificare</t>
  </si>
  <si>
    <t>della ditta</t>
  </si>
  <si>
    <t>con sede in</t>
  </si>
  <si>
    <t>offerta totale</t>
  </si>
  <si>
    <t>Partita IVA</t>
  </si>
  <si>
    <t>Codice Fiscale</t>
  </si>
  <si>
    <t>Telefono</t>
  </si>
  <si>
    <t>Fax</t>
  </si>
  <si>
    <t>PEC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</si>
  <si>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</si>
  <si>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</si>
  <si>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</si>
  <si>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</si>
  <si>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</si>
  <si>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</si>
  <si>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</si>
  <si>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</si>
  <si>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Documento firmato digitalmente da</t>
  </si>
  <si>
    <t>Totale offerta</t>
  </si>
  <si>
    <t>kligler iron agar</t>
  </si>
  <si>
    <t xml:space="preserve">tbx </t>
  </si>
  <si>
    <t>plate count agar (pca)</t>
  </si>
  <si>
    <t>emulsione al tuorlo d'uovo (per myp)</t>
  </si>
  <si>
    <t>polimixin b supplement (per myp)</t>
  </si>
  <si>
    <t>supplemento perfringens (tsc)</t>
  </si>
  <si>
    <t>pseudomonas cn supplement</t>
  </si>
  <si>
    <t>bolton broth selective supplement</t>
  </si>
  <si>
    <t>cca selective supplement ( per campylobacter)</t>
  </si>
  <si>
    <t>emulsione al tuorlo d'uovo al tellurito</t>
  </si>
  <si>
    <t>acido lattico 10%</t>
  </si>
  <si>
    <t>laked horse blood</t>
  </si>
  <si>
    <t>tryptone soya agar (tsa)</t>
  </si>
  <si>
    <t>xld medium</t>
  </si>
  <si>
    <t>water pca  polvere</t>
  </si>
  <si>
    <t>violet red bile glucose agar</t>
  </si>
  <si>
    <t xml:space="preserve">tryptone </t>
  </si>
  <si>
    <t>tcbs cholerae medium</t>
  </si>
  <si>
    <t>ss agar</t>
  </si>
  <si>
    <t>pseudomonas cn agar</t>
  </si>
  <si>
    <t>perfringens agar base (tsc)</t>
  </si>
  <si>
    <t>myp agar</t>
  </si>
  <si>
    <t>legionella cye agar base</t>
  </si>
  <si>
    <t>lab-lemco powder</t>
  </si>
  <si>
    <t>drbc agar base</t>
  </si>
  <si>
    <t>campylobacter blood agar base free selective</t>
  </si>
  <si>
    <t>baird parker</t>
  </si>
  <si>
    <t>bolton selective enrichment broth</t>
  </si>
  <si>
    <t>tryptone soya broth</t>
  </si>
  <si>
    <t>slanetz and bartley medium menteroccocus</t>
  </si>
  <si>
    <t>legionella bcye growth supplement</t>
  </si>
  <si>
    <t>legionella mwy selective supplement</t>
  </si>
  <si>
    <t>chloramphenicol selective supplement</t>
  </si>
  <si>
    <t>chromogenic  coliform agar (cca)</t>
  </si>
  <si>
    <t>buffered peptone water</t>
  </si>
  <si>
    <t xml:space="preserve">gelose sabouraud chloramphenicol 2 </t>
  </si>
  <si>
    <t>tryptic soy broth modified (mtsb)</t>
  </si>
  <si>
    <t>sucrose bacteriological</t>
  </si>
  <si>
    <t>peptone bacteriological</t>
  </si>
  <si>
    <t>nutrient agar</t>
  </si>
  <si>
    <t xml:space="preserve">novobiocin antimicrobic suppl </t>
  </si>
  <si>
    <t>mac conkey sorbitol agar</t>
  </si>
  <si>
    <t xml:space="preserve">malt extract agar </t>
  </si>
  <si>
    <t xml:space="preserve">chromogenic e.coli o 157 agar </t>
  </si>
  <si>
    <t>cefixime e tellurite (for e.coli o 157)</t>
  </si>
  <si>
    <t>bile salts</t>
  </si>
  <si>
    <t>bile esculin azide agar</t>
  </si>
  <si>
    <t>potato dextrose agar</t>
  </si>
  <si>
    <t>L01-36</t>
  </si>
  <si>
    <t>L01-37</t>
  </si>
  <si>
    <t>L01-38</t>
  </si>
  <si>
    <t>L01-39</t>
  </si>
  <si>
    <t>L01-40</t>
  </si>
  <si>
    <t>L01-41</t>
  </si>
  <si>
    <t>L01-42</t>
  </si>
  <si>
    <t>L01-43</t>
  </si>
  <si>
    <t>L01-44</t>
  </si>
  <si>
    <t>L01-45</t>
  </si>
  <si>
    <t>L01-46</t>
  </si>
  <si>
    <t>L01-47</t>
  </si>
  <si>
    <t>L01-48</t>
  </si>
  <si>
    <t>gr</t>
  </si>
  <si>
    <t>ml</t>
  </si>
  <si>
    <t>codice ditta</t>
  </si>
  <si>
    <t>Totale base d'asta</t>
  </si>
  <si>
    <t>IVA</t>
  </si>
  <si>
    <t>Totale offerta con IVA</t>
  </si>
  <si>
    <t xml:space="preserve">  valore da indicare su piattaforma Sintel</t>
  </si>
  <si>
    <t>prezzo totale
a base d'asta</t>
  </si>
  <si>
    <t>prezzo unitario 
a base d'asta</t>
  </si>
  <si>
    <t>via</t>
  </si>
  <si>
    <t>Email</t>
  </si>
  <si>
    <t>L01-49</t>
  </si>
  <si>
    <t>Glucose agar</t>
  </si>
  <si>
    <t>L01-50</t>
  </si>
  <si>
    <t xml:space="preserve">GVPC selective supplement </t>
  </si>
  <si>
    <t>L01-51</t>
  </si>
  <si>
    <t>Maximum recovery diluent</t>
  </si>
  <si>
    <t>L01-52</t>
  </si>
  <si>
    <t>rvs</t>
  </si>
  <si>
    <t>L01-53</t>
  </si>
  <si>
    <t>mktt'n</t>
  </si>
  <si>
    <t>L01-54</t>
  </si>
  <si>
    <t>ALOA-Ottaviani</t>
  </si>
  <si>
    <t>L01-55</t>
  </si>
  <si>
    <t>ALOA supplement</t>
  </si>
  <si>
    <t>L01-56</t>
  </si>
  <si>
    <t>violet red bile lactose agar</t>
  </si>
  <si>
    <t>codice CND del prodotto offerto</t>
  </si>
  <si>
    <t>codice RDM repertorio del prodotto offerto</t>
  </si>
  <si>
    <t>ALLEGATO D1 - MODELLO OFFERTA ECONOMICA LOTTO 1 (TERRENI LIOFILI E SUPPLEMENTI)</t>
  </si>
  <si>
    <t>descrizione nome commerciale del prodotto offerto</t>
  </si>
  <si>
    <r>
      <t xml:space="preserve">per il </t>
    </r>
    <r>
      <rPr>
        <b/>
        <sz val="11"/>
        <color theme="1"/>
        <rFont val="Calibri"/>
        <family val="2"/>
        <scheme val="minor"/>
      </rPr>
      <t>lotto 1</t>
    </r>
    <r>
      <rPr>
        <sz val="11"/>
        <color theme="1"/>
        <rFont val="Calibri"/>
        <family val="2"/>
        <scheme val="minor"/>
      </rPr>
      <t xml:space="preserve"> della presente procedura di gara, alle condizioni previste dal Capitolato Speciale d'Appalto i seguenti prezzi unitari:</t>
    </r>
  </si>
  <si>
    <t>L01-57</t>
  </si>
  <si>
    <t>L01-58</t>
  </si>
  <si>
    <t>L01-59</t>
  </si>
  <si>
    <t>L01-60</t>
  </si>
  <si>
    <t>L01-61</t>
  </si>
  <si>
    <t>L01-62</t>
  </si>
  <si>
    <t>L01-63</t>
  </si>
  <si>
    <t>L01-64</t>
  </si>
  <si>
    <t>L01-65</t>
  </si>
  <si>
    <t>GLUCOSE OF MEDIUM</t>
  </si>
  <si>
    <t>SPS  (agar)</t>
  </si>
  <si>
    <t>TGEA- TRIPTONE GLUCOSE EXTRACT AGAR</t>
  </si>
  <si>
    <t>AGAR N°1 (Agar bacteriological)</t>
  </si>
  <si>
    <t xml:space="preserve">RINGERS SOLUTION </t>
  </si>
  <si>
    <t xml:space="preserve">MAC CONKEY AGAR </t>
  </si>
  <si>
    <t xml:space="preserve">CAMPYLOBACTER AGAR BASE </t>
  </si>
  <si>
    <t xml:space="preserve">CAMPYLOBACTER GROWTH </t>
  </si>
  <si>
    <t xml:space="preserve">PRESTON CAMPYLOBACTER SELECTIV </t>
  </si>
  <si>
    <t>compresse</t>
  </si>
  <si>
    <t>fl x 500ml</t>
  </si>
  <si>
    <t>Importo complessivo a base d’asta non superabile: € 24.498,86380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</si>
</sst>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_-&quot;€&quot;\ * #,##0.00000_-;\-&quot;€&quot;\ * #,##0.00000_-;_-&quot;€&quot;\ * &quot;-&quot;?????_-;_-@_-"/>
    <numFmt numFmtId="166" formatCode="_-&quot;€&quot;\ * #,##0.00000_-;\-&quot;€&quot;\ * #,##0.00000_-;_-&quot;€&quot;\ * &quot;-&quot;??_-;_-@_-"/>
    <numFmt numFmtId="167" formatCode="#,##0.00000_ ;\-#,##0.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1" xfId="0" applyFont="1" applyBorder="1" applyAlignment="1" applyProtection="1">
      <alignment vertical="center"/>
    </xf>
    <xf numFmtId="165" fontId="3" fillId="0" borderId="1" xfId="1" applyNumberFormat="1" applyFont="1" applyFill="1" applyBorder="1" applyAlignment="1" applyProtection="1">
      <alignment vertical="center"/>
    </xf>
    <xf numFmtId="164" fontId="3" fillId="0" borderId="1" xfId="1" applyFont="1" applyFill="1" applyBorder="1" applyAlignment="1" applyProtection="1">
      <alignment vertical="center"/>
    </xf>
    <xf numFmtId="165" fontId="0" fillId="0" borderId="1" xfId="0" applyNumberFormat="1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164" fontId="2" fillId="3" borderId="6" xfId="0" applyNumberFormat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164" fontId="0" fillId="3" borderId="0" xfId="0" applyNumberFormat="1" applyFont="1" applyFill="1" applyBorder="1" applyAlignment="1" applyProtection="1">
      <alignment vertical="center"/>
    </xf>
    <xf numFmtId="164" fontId="2" fillId="3" borderId="0" xfId="0" applyNumberFormat="1" applyFont="1" applyFill="1" applyBorder="1" applyAlignment="1" applyProtection="1">
      <alignment vertical="center"/>
    </xf>
    <xf numFmtId="164" fontId="0" fillId="3" borderId="0" xfId="1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3" fontId="0" fillId="0" borderId="1" xfId="0" applyNumberFormat="1" applyFont="1" applyFill="1" applyBorder="1" applyAlignment="1" applyProtection="1">
      <alignment horizontal="center" vertical="center"/>
    </xf>
    <xf numFmtId="166" fontId="2" fillId="3" borderId="6" xfId="0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5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165" fontId="0" fillId="0" borderId="1" xfId="0" applyNumberFormat="1" applyFont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65" fontId="0" fillId="0" borderId="1" xfId="0" applyNumberFormat="1" applyFont="1" applyBorder="1" applyAlignment="1" applyProtection="1">
      <alignment vertical="center"/>
    </xf>
    <xf numFmtId="165" fontId="3" fillId="4" borderId="1" xfId="1" applyNumberFormat="1" applyFont="1" applyFill="1" applyBorder="1" applyAlignment="1" applyProtection="1">
      <alignment vertical="center"/>
      <protection locked="0"/>
    </xf>
    <xf numFmtId="165" fontId="3" fillId="4" borderId="5" xfId="1" applyNumberFormat="1" applyFont="1" applyFill="1" applyBorder="1" applyAlignment="1" applyProtection="1">
      <alignment vertical="center"/>
      <protection locked="0"/>
    </xf>
    <xf numFmtId="2" fontId="3" fillId="4" borderId="1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167" fontId="3" fillId="4" borderId="1" xfId="1" applyNumberFormat="1" applyFont="1" applyFill="1" applyBorder="1" applyAlignment="1" applyProtection="1">
      <alignment vertical="center"/>
      <protection locked="0"/>
    </xf>
    <xf numFmtId="2" fontId="3" fillId="4" borderId="5" xfId="0" applyNumberFormat="1" applyFont="1" applyFill="1" applyBorder="1" applyAlignment="1" applyProtection="1">
      <alignment vertical="center"/>
      <protection locked="0"/>
    </xf>
    <xf numFmtId="2" fontId="3" fillId="4" borderId="1" xfId="1" applyNumberFormat="1" applyFont="1" applyFill="1" applyBorder="1" applyAlignment="1" applyProtection="1">
      <alignment vertical="center" wrapText="1" shrinkToFit="1"/>
      <protection locked="0"/>
    </xf>
    <xf numFmtId="2" fontId="3" fillId="4" borderId="1" xfId="1" applyNumberFormat="1" applyFont="1" applyFill="1" applyBorder="1" applyAlignment="1" applyProtection="1">
      <alignment vertical="center" wrapText="1"/>
      <protection locked="0"/>
    </xf>
    <xf numFmtId="2" fontId="3" fillId="4" borderId="1" xfId="0" applyNumberFormat="1" applyFont="1" applyFill="1" applyBorder="1" applyAlignment="1" applyProtection="1">
      <alignment vertical="center" wrapText="1" shrinkToFit="1"/>
      <protection locked="0"/>
    </xf>
    <xf numFmtId="2" fontId="3" fillId="4" borderId="1" xfId="0" applyNumberFormat="1" applyFont="1" applyFill="1" applyBorder="1" applyAlignment="1" applyProtection="1">
      <alignment vertical="center" wrapText="1"/>
      <protection locked="0"/>
    </xf>
    <xf numFmtId="2" fontId="3" fillId="4" borderId="1" xfId="0" applyNumberFormat="1" applyFont="1" applyFill="1" applyBorder="1" applyAlignment="1" applyProtection="1">
      <alignment vertical="center" shrinkToFit="1"/>
      <protection locked="0"/>
    </xf>
    <xf numFmtId="0" fontId="0" fillId="0" borderId="2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left" vertical="center"/>
      <protection locked="0"/>
    </xf>
    <xf numFmtId="164" fontId="0" fillId="3" borderId="0" xfId="1" applyFont="1" applyFill="1" applyAlignment="1" applyProtection="1">
      <alignment horizontal="center" vertical="center"/>
    </xf>
    <xf numFmtId="0" fontId="0" fillId="3" borderId="0" xfId="0" quotePrefix="1" applyFont="1" applyFill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</cellXfs>
  <cellStyles count="2">
    <cellStyle name="Normale" xfId="0" builtinId="0"/>
    <cellStyle name="Valuta" xfId="1" builtinId="4"/>
  </cellStyles>
  <dxfs count="1">
    <dxf>
      <font>
        <strike val="0"/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5"/>
  <sheetViews>
    <sheetView tabSelected="1" topLeftCell="D64" workbookViewId="0">
      <selection activeCell="M8" sqref="M8:N8"/>
    </sheetView>
  </sheetViews>
  <sheetFormatPr defaultColWidth="0" defaultRowHeight="0" customHeight="1" zeroHeight="1" x14ac:dyDescent="0.25"/>
  <cols>
    <col min="1" max="1" width="6.5703125" style="6" bestFit="1" customWidth="1"/>
    <col min="2" max="2" width="12.85546875" style="6" customWidth="1"/>
    <col min="3" max="3" width="29.42578125" style="6" customWidth="1"/>
    <col min="4" max="4" width="12.42578125" style="6" customWidth="1"/>
    <col min="5" max="5" width="12.5703125" style="27" customWidth="1"/>
    <col min="6" max="6" width="19.85546875" style="6" customWidth="1"/>
    <col min="7" max="7" width="20.140625" style="6" customWidth="1"/>
    <col min="8" max="8" width="17.85546875" style="6" customWidth="1"/>
    <col min="9" max="9" width="22.85546875" style="6" customWidth="1"/>
    <col min="10" max="10" width="11.42578125" style="6" bestFit="1" customWidth="1"/>
    <col min="11" max="11" width="18.85546875" style="6" bestFit="1" customWidth="1"/>
    <col min="12" max="12" width="19.7109375" style="6" bestFit="1" customWidth="1"/>
    <col min="13" max="13" width="17.140625" style="6" customWidth="1"/>
    <col min="14" max="14" width="20.85546875" style="6" customWidth="1"/>
    <col min="15" max="15" width="17.5703125" style="6" customWidth="1"/>
    <col min="16" max="17" width="0" style="6" hidden="1" customWidth="1"/>
    <col min="18" max="16384" width="9.140625" style="6" hidden="1"/>
  </cols>
  <sheetData>
    <row r="1" spans="1:15" s="5" customFormat="1" ht="20.100000000000001" customHeight="1" x14ac:dyDescent="0.25">
      <c r="A1" s="58" t="s">
        <v>157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36.75" customHeight="1" x14ac:dyDescent="0.25">
      <c r="A2" s="59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0.100000000000001" customHeight="1" x14ac:dyDescent="0.25">
      <c r="A3" s="1" t="s">
        <v>9</v>
      </c>
      <c r="B3" s="30" t="s">
        <v>10</v>
      </c>
      <c r="C3" s="57"/>
      <c r="D3" s="57"/>
      <c r="E3" s="57"/>
      <c r="F3" s="57"/>
      <c r="G3" s="57"/>
      <c r="H3" s="2" t="s">
        <v>12</v>
      </c>
      <c r="I3" s="57"/>
      <c r="J3" s="57"/>
      <c r="K3" s="57"/>
      <c r="L3" s="57"/>
      <c r="M3" s="2" t="s">
        <v>11</v>
      </c>
      <c r="N3" s="42"/>
      <c r="O3" s="30"/>
    </row>
    <row r="4" spans="1:15" ht="20.100000000000001" customHeight="1" x14ac:dyDescent="0.25">
      <c r="A4" s="55" t="s">
        <v>13</v>
      </c>
      <c r="B4" s="55"/>
      <c r="C4" s="56"/>
      <c r="D4" s="56"/>
      <c r="E4" s="56"/>
      <c r="F4" s="56"/>
      <c r="G4" s="56"/>
      <c r="H4" s="1" t="s">
        <v>48</v>
      </c>
      <c r="I4" s="68"/>
      <c r="J4" s="68"/>
      <c r="K4" s="68"/>
      <c r="L4" s="68"/>
      <c r="M4" s="68"/>
      <c r="N4" s="68"/>
      <c r="O4" s="30"/>
    </row>
    <row r="5" spans="1:15" ht="20.100000000000001" customHeight="1" x14ac:dyDescent="0.25">
      <c r="A5" s="55" t="s">
        <v>49</v>
      </c>
      <c r="B5" s="55"/>
      <c r="C5" s="57"/>
      <c r="D5" s="57"/>
      <c r="E5" s="57"/>
      <c r="F5" s="57"/>
      <c r="G5" s="57"/>
      <c r="H5" s="3"/>
      <c r="I5" s="30"/>
      <c r="J5" s="30"/>
      <c r="K5" s="30"/>
      <c r="L5" s="30"/>
      <c r="M5" s="30"/>
      <c r="N5" s="30"/>
      <c r="O5" s="30"/>
    </row>
    <row r="6" spans="1:15" ht="20.100000000000001" customHeight="1" x14ac:dyDescent="0.25">
      <c r="A6" s="55" t="s">
        <v>50</v>
      </c>
      <c r="B6" s="55"/>
      <c r="C6" s="57"/>
      <c r="D6" s="57"/>
      <c r="E6" s="57"/>
      <c r="F6" s="57"/>
      <c r="G6" s="57"/>
      <c r="H6" s="2" t="s">
        <v>137</v>
      </c>
      <c r="I6" s="56"/>
      <c r="J6" s="56"/>
      <c r="K6" s="56"/>
      <c r="L6" s="56"/>
      <c r="M6" s="56"/>
      <c r="N6" s="56"/>
      <c r="O6" s="30"/>
    </row>
    <row r="7" spans="1:15" ht="20.100000000000001" customHeight="1" x14ac:dyDescent="0.25">
      <c r="A7" s="55" t="s">
        <v>52</v>
      </c>
      <c r="B7" s="55"/>
      <c r="C7" s="57"/>
      <c r="D7" s="57"/>
      <c r="E7" s="57"/>
      <c r="F7" s="57"/>
      <c r="G7" s="39"/>
      <c r="H7" s="4" t="s">
        <v>53</v>
      </c>
      <c r="I7" s="67"/>
      <c r="J7" s="67"/>
      <c r="K7" s="67"/>
      <c r="L7" s="67"/>
      <c r="M7" s="39"/>
      <c r="N7" s="39"/>
      <c r="O7" s="30"/>
    </row>
    <row r="8" spans="1:15" ht="20.100000000000001" customHeight="1" x14ac:dyDescent="0.25">
      <c r="A8" s="55" t="s">
        <v>54</v>
      </c>
      <c r="B8" s="55"/>
      <c r="C8" s="40"/>
      <c r="D8" s="39"/>
      <c r="E8" s="41" t="s">
        <v>55</v>
      </c>
      <c r="F8" s="56"/>
      <c r="G8" s="56"/>
      <c r="H8" s="2" t="s">
        <v>138</v>
      </c>
      <c r="I8" s="67"/>
      <c r="J8" s="67"/>
      <c r="K8" s="67"/>
      <c r="L8" s="43" t="s">
        <v>56</v>
      </c>
      <c r="M8" s="56"/>
      <c r="N8" s="56"/>
      <c r="O8" s="30"/>
    </row>
    <row r="9" spans="1:15" ht="20.100000000000001" customHeigh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s="7" customFormat="1" ht="20.100000000000001" customHeight="1" x14ac:dyDescent="0.25">
      <c r="A10" s="63" t="s">
        <v>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ht="20.100000000000001" customHeight="1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20.100000000000001" customHeight="1" x14ac:dyDescent="0.25">
      <c r="A12" s="61" t="s">
        <v>159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20.100000000000001" customHeight="1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s="10" customFormat="1" ht="69.75" customHeight="1" x14ac:dyDescent="0.25">
      <c r="A14" s="8" t="s">
        <v>1</v>
      </c>
      <c r="B14" s="65" t="s">
        <v>2</v>
      </c>
      <c r="C14" s="66"/>
      <c r="D14" s="8" t="s">
        <v>5</v>
      </c>
      <c r="E14" s="8" t="s">
        <v>4</v>
      </c>
      <c r="F14" s="8" t="s">
        <v>136</v>
      </c>
      <c r="G14" s="8" t="s">
        <v>135</v>
      </c>
      <c r="H14" s="9" t="s">
        <v>6</v>
      </c>
      <c r="I14" s="9" t="s">
        <v>51</v>
      </c>
      <c r="J14" s="9" t="s">
        <v>7</v>
      </c>
      <c r="K14" s="9" t="s">
        <v>8</v>
      </c>
      <c r="L14" s="9" t="s">
        <v>158</v>
      </c>
      <c r="M14" s="9" t="s">
        <v>130</v>
      </c>
      <c r="N14" s="9" t="s">
        <v>155</v>
      </c>
      <c r="O14" s="9" t="s">
        <v>156</v>
      </c>
    </row>
    <row r="15" spans="1:15" ht="20.100000000000001" customHeight="1" x14ac:dyDescent="0.25">
      <c r="A15" s="11" t="s">
        <v>3</v>
      </c>
      <c r="B15" s="52" t="s">
        <v>114</v>
      </c>
      <c r="C15" s="53"/>
      <c r="D15" s="22">
        <v>2000</v>
      </c>
      <c r="E15" s="31" t="s">
        <v>128</v>
      </c>
      <c r="F15" s="32">
        <v>6.336E-2</v>
      </c>
      <c r="G15" s="12">
        <f>F15*D15</f>
        <v>126.72</v>
      </c>
      <c r="H15" s="36"/>
      <c r="I15" s="13">
        <f>D15*H15</f>
        <v>0</v>
      </c>
      <c r="J15" s="45"/>
      <c r="K15" s="14">
        <f>H15*J15</f>
        <v>0</v>
      </c>
      <c r="L15" s="47"/>
      <c r="M15" s="48"/>
      <c r="N15" s="48"/>
      <c r="O15" s="48"/>
    </row>
    <row r="16" spans="1:15" ht="20.100000000000001" customHeight="1" x14ac:dyDescent="0.25">
      <c r="A16" s="11" t="s">
        <v>14</v>
      </c>
      <c r="B16" s="52" t="s">
        <v>113</v>
      </c>
      <c r="C16" s="53"/>
      <c r="D16" s="22">
        <v>4000</v>
      </c>
      <c r="E16" s="31" t="s">
        <v>128</v>
      </c>
      <c r="F16" s="32">
        <v>0.11224400000000001</v>
      </c>
      <c r="G16" s="12">
        <f t="shared" ref="G16:G79" si="0">F16*D16</f>
        <v>448.97600000000006</v>
      </c>
      <c r="H16" s="36"/>
      <c r="I16" s="13">
        <f t="shared" ref="I16:I79" si="1">D16*H16</f>
        <v>0</v>
      </c>
      <c r="J16" s="38"/>
      <c r="K16" s="14">
        <f t="shared" ref="K16:K79" si="2">H16*J16</f>
        <v>0</v>
      </c>
      <c r="L16" s="49"/>
      <c r="M16" s="50"/>
      <c r="N16" s="50"/>
      <c r="O16" s="50"/>
    </row>
    <row r="17" spans="1:15" ht="20.100000000000001" customHeight="1" x14ac:dyDescent="0.25">
      <c r="A17" s="11" t="s">
        <v>15</v>
      </c>
      <c r="B17" s="52" t="s">
        <v>112</v>
      </c>
      <c r="C17" s="53"/>
      <c r="D17" s="22">
        <v>4000</v>
      </c>
      <c r="E17" s="31" t="s">
        <v>128</v>
      </c>
      <c r="F17" s="32">
        <v>0.31915400000000005</v>
      </c>
      <c r="G17" s="12">
        <f t="shared" si="0"/>
        <v>1276.6160000000002</v>
      </c>
      <c r="H17" s="36"/>
      <c r="I17" s="13">
        <f t="shared" si="1"/>
        <v>0</v>
      </c>
      <c r="J17" s="38"/>
      <c r="K17" s="14">
        <f t="shared" si="2"/>
        <v>0</v>
      </c>
      <c r="L17" s="49"/>
      <c r="M17" s="50"/>
      <c r="N17" s="50"/>
      <c r="O17" s="50"/>
    </row>
    <row r="18" spans="1:15" ht="20.100000000000001" customHeight="1" x14ac:dyDescent="0.25">
      <c r="A18" s="11" t="s">
        <v>16</v>
      </c>
      <c r="B18" s="52" t="s">
        <v>111</v>
      </c>
      <c r="C18" s="53"/>
      <c r="D18" s="22">
        <v>200</v>
      </c>
      <c r="E18" s="31" t="s">
        <v>129</v>
      </c>
      <c r="F18" s="32">
        <v>1.0538E-2</v>
      </c>
      <c r="G18" s="12">
        <f t="shared" si="0"/>
        <v>2.1076000000000001</v>
      </c>
      <c r="H18" s="36"/>
      <c r="I18" s="13">
        <f t="shared" si="1"/>
        <v>0</v>
      </c>
      <c r="J18" s="38"/>
      <c r="K18" s="14">
        <f t="shared" si="2"/>
        <v>0</v>
      </c>
      <c r="L18" s="49"/>
      <c r="M18" s="50"/>
      <c r="N18" s="50"/>
      <c r="O18" s="50"/>
    </row>
    <row r="19" spans="1:15" ht="20.100000000000001" customHeight="1" x14ac:dyDescent="0.25">
      <c r="A19" s="11" t="s">
        <v>17</v>
      </c>
      <c r="B19" s="52" t="s">
        <v>110</v>
      </c>
      <c r="C19" s="53"/>
      <c r="D19" s="22">
        <v>2000</v>
      </c>
      <c r="E19" s="31" t="s">
        <v>128</v>
      </c>
      <c r="F19" s="32">
        <v>0.64652500000000002</v>
      </c>
      <c r="G19" s="12">
        <f t="shared" si="0"/>
        <v>1293.05</v>
      </c>
      <c r="H19" s="36"/>
      <c r="I19" s="13">
        <f t="shared" si="1"/>
        <v>0</v>
      </c>
      <c r="J19" s="38"/>
      <c r="K19" s="14">
        <f t="shared" si="2"/>
        <v>0</v>
      </c>
      <c r="L19" s="49"/>
      <c r="M19" s="50"/>
      <c r="N19" s="50"/>
      <c r="O19" s="50"/>
    </row>
    <row r="20" spans="1:15" ht="20.100000000000001" customHeight="1" x14ac:dyDescent="0.25">
      <c r="A20" s="11" t="s">
        <v>18</v>
      </c>
      <c r="B20" s="52" t="s">
        <v>109</v>
      </c>
      <c r="C20" s="53"/>
      <c r="D20" s="22">
        <v>2000</v>
      </c>
      <c r="E20" s="31" t="s">
        <v>128</v>
      </c>
      <c r="F20" s="32">
        <v>0.11132</v>
      </c>
      <c r="G20" s="12">
        <f t="shared" si="0"/>
        <v>222.64000000000001</v>
      </c>
      <c r="H20" s="36"/>
      <c r="I20" s="13">
        <f t="shared" si="1"/>
        <v>0</v>
      </c>
      <c r="J20" s="38"/>
      <c r="K20" s="14">
        <f t="shared" si="2"/>
        <v>0</v>
      </c>
      <c r="L20" s="49"/>
      <c r="M20" s="50"/>
      <c r="N20" s="50"/>
      <c r="O20" s="50"/>
    </row>
    <row r="21" spans="1:15" ht="20.100000000000001" customHeight="1" x14ac:dyDescent="0.25">
      <c r="A21" s="11" t="s">
        <v>19</v>
      </c>
      <c r="B21" s="52" t="s">
        <v>108</v>
      </c>
      <c r="C21" s="53"/>
      <c r="D21" s="22">
        <v>0</v>
      </c>
      <c r="E21" s="31" t="s">
        <v>128</v>
      </c>
      <c r="F21" s="32">
        <v>9.3016000000000001E-2</v>
      </c>
      <c r="G21" s="12">
        <f t="shared" si="0"/>
        <v>0</v>
      </c>
      <c r="H21" s="36"/>
      <c r="I21" s="13">
        <f t="shared" si="1"/>
        <v>0</v>
      </c>
      <c r="J21" s="38"/>
      <c r="K21" s="14">
        <f t="shared" si="2"/>
        <v>0</v>
      </c>
      <c r="L21" s="49"/>
      <c r="M21" s="50"/>
      <c r="N21" s="50"/>
      <c r="O21" s="50"/>
    </row>
    <row r="22" spans="1:15" ht="20.100000000000001" customHeight="1" x14ac:dyDescent="0.25">
      <c r="A22" s="11" t="s">
        <v>20</v>
      </c>
      <c r="B22" s="52" t="s">
        <v>107</v>
      </c>
      <c r="C22" s="53"/>
      <c r="D22" s="22">
        <v>400</v>
      </c>
      <c r="E22" s="31" t="s">
        <v>129</v>
      </c>
      <c r="F22" s="32">
        <v>5.4669999999999996E-3</v>
      </c>
      <c r="G22" s="12">
        <f t="shared" si="0"/>
        <v>2.1867999999999999</v>
      </c>
      <c r="H22" s="36"/>
      <c r="I22" s="13">
        <f t="shared" si="1"/>
        <v>0</v>
      </c>
      <c r="J22" s="38"/>
      <c r="K22" s="14">
        <f t="shared" si="2"/>
        <v>0</v>
      </c>
      <c r="L22" s="49"/>
      <c r="M22" s="50"/>
      <c r="N22" s="50"/>
      <c r="O22" s="50"/>
    </row>
    <row r="23" spans="1:15" ht="20.100000000000001" customHeight="1" x14ac:dyDescent="0.25">
      <c r="A23" s="11" t="s">
        <v>21</v>
      </c>
      <c r="B23" s="52" t="s">
        <v>106</v>
      </c>
      <c r="C23" s="53"/>
      <c r="D23" s="22">
        <v>6000</v>
      </c>
      <c r="E23" s="31" t="s">
        <v>128</v>
      </c>
      <c r="F23" s="32">
        <v>6.1600000000000009E-2</v>
      </c>
      <c r="G23" s="12">
        <f t="shared" si="0"/>
        <v>369.60000000000008</v>
      </c>
      <c r="H23" s="36"/>
      <c r="I23" s="13">
        <f t="shared" si="1"/>
        <v>0</v>
      </c>
      <c r="J23" s="38"/>
      <c r="K23" s="14">
        <f t="shared" si="2"/>
        <v>0</v>
      </c>
      <c r="L23" s="49"/>
      <c r="M23" s="50"/>
      <c r="N23" s="50"/>
      <c r="O23" s="50"/>
    </row>
    <row r="24" spans="1:15" ht="20.100000000000001" customHeight="1" x14ac:dyDescent="0.25">
      <c r="A24" s="11" t="s">
        <v>22</v>
      </c>
      <c r="B24" s="52" t="s">
        <v>105</v>
      </c>
      <c r="C24" s="53"/>
      <c r="D24" s="22">
        <v>6000</v>
      </c>
      <c r="E24" s="31" t="s">
        <v>128</v>
      </c>
      <c r="F24" s="32">
        <v>6.5670000000000006E-2</v>
      </c>
      <c r="G24" s="12">
        <f t="shared" si="0"/>
        <v>394.02000000000004</v>
      </c>
      <c r="H24" s="36"/>
      <c r="I24" s="13">
        <f t="shared" si="1"/>
        <v>0</v>
      </c>
      <c r="J24" s="38"/>
      <c r="K24" s="14">
        <f t="shared" si="2"/>
        <v>0</v>
      </c>
      <c r="L24" s="49"/>
      <c r="M24" s="50"/>
      <c r="N24" s="50"/>
      <c r="O24" s="50"/>
    </row>
    <row r="25" spans="1:15" ht="20.100000000000001" customHeight="1" x14ac:dyDescent="0.25">
      <c r="A25" s="11" t="s">
        <v>23</v>
      </c>
      <c r="B25" s="52" t="s">
        <v>104</v>
      </c>
      <c r="C25" s="53"/>
      <c r="D25" s="22">
        <v>2000</v>
      </c>
      <c r="E25" s="31" t="s">
        <v>128</v>
      </c>
      <c r="F25" s="32">
        <v>1.8546E-2</v>
      </c>
      <c r="G25" s="12">
        <f t="shared" si="0"/>
        <v>37.091999999999999</v>
      </c>
      <c r="H25" s="36"/>
      <c r="I25" s="13">
        <f t="shared" si="1"/>
        <v>0</v>
      </c>
      <c r="J25" s="38"/>
      <c r="K25" s="14">
        <f t="shared" si="2"/>
        <v>0</v>
      </c>
      <c r="L25" s="49"/>
      <c r="M25" s="50"/>
      <c r="N25" s="50"/>
      <c r="O25" s="50"/>
    </row>
    <row r="26" spans="1:15" ht="20.100000000000001" customHeight="1" x14ac:dyDescent="0.25">
      <c r="A26" s="11" t="s">
        <v>24</v>
      </c>
      <c r="B26" s="52" t="s">
        <v>103</v>
      </c>
      <c r="C26" s="53"/>
      <c r="D26" s="22">
        <v>2000</v>
      </c>
      <c r="E26" s="31" t="s">
        <v>128</v>
      </c>
      <c r="F26" s="32">
        <v>0.116567</v>
      </c>
      <c r="G26" s="12">
        <f t="shared" si="0"/>
        <v>233.13400000000001</v>
      </c>
      <c r="H26" s="36"/>
      <c r="I26" s="13">
        <f t="shared" si="1"/>
        <v>0</v>
      </c>
      <c r="J26" s="38"/>
      <c r="K26" s="14">
        <f t="shared" si="2"/>
        <v>0</v>
      </c>
      <c r="L26" s="49"/>
      <c r="M26" s="50"/>
      <c r="N26" s="50"/>
      <c r="O26" s="50"/>
    </row>
    <row r="27" spans="1:15" ht="20.100000000000001" customHeight="1" x14ac:dyDescent="0.25">
      <c r="A27" s="11" t="s">
        <v>25</v>
      </c>
      <c r="B27" s="52" t="s">
        <v>102</v>
      </c>
      <c r="C27" s="53"/>
      <c r="D27" s="22">
        <v>0</v>
      </c>
      <c r="E27" s="31" t="s">
        <v>128</v>
      </c>
      <c r="F27" s="32">
        <v>5.228300000000001E-2</v>
      </c>
      <c r="G27" s="12">
        <f t="shared" si="0"/>
        <v>0</v>
      </c>
      <c r="H27" s="36"/>
      <c r="I27" s="13">
        <f t="shared" si="1"/>
        <v>0</v>
      </c>
      <c r="J27" s="38"/>
      <c r="K27" s="14">
        <f t="shared" si="2"/>
        <v>0</v>
      </c>
      <c r="L27" s="49"/>
      <c r="M27" s="50"/>
      <c r="N27" s="50"/>
      <c r="O27" s="50"/>
    </row>
    <row r="28" spans="1:15" ht="20.100000000000001" customHeight="1" x14ac:dyDescent="0.25">
      <c r="A28" s="11" t="s">
        <v>26</v>
      </c>
      <c r="B28" s="52" t="s">
        <v>101</v>
      </c>
      <c r="C28" s="53"/>
      <c r="D28" s="22">
        <v>10000</v>
      </c>
      <c r="E28" s="31" t="s">
        <v>128</v>
      </c>
      <c r="F28" s="32">
        <v>3.9314000000000002E-2</v>
      </c>
      <c r="G28" s="12">
        <f t="shared" si="0"/>
        <v>393.14000000000004</v>
      </c>
      <c r="H28" s="36"/>
      <c r="I28" s="13">
        <f t="shared" si="1"/>
        <v>0</v>
      </c>
      <c r="J28" s="38"/>
      <c r="K28" s="14">
        <f t="shared" si="2"/>
        <v>0</v>
      </c>
      <c r="L28" s="49"/>
      <c r="M28" s="50"/>
      <c r="N28" s="50"/>
      <c r="O28" s="50"/>
    </row>
    <row r="29" spans="1:15" ht="20.100000000000001" customHeight="1" x14ac:dyDescent="0.25">
      <c r="A29" s="11" t="s">
        <v>27</v>
      </c>
      <c r="B29" s="52" t="s">
        <v>100</v>
      </c>
      <c r="C29" s="53"/>
      <c r="D29" s="22">
        <v>6000</v>
      </c>
      <c r="E29" s="31" t="s">
        <v>128</v>
      </c>
      <c r="F29" s="32">
        <v>0.41014600000000007</v>
      </c>
      <c r="G29" s="12">
        <f t="shared" si="0"/>
        <v>2460.8760000000002</v>
      </c>
      <c r="H29" s="36"/>
      <c r="I29" s="13">
        <f t="shared" si="1"/>
        <v>0</v>
      </c>
      <c r="J29" s="38"/>
      <c r="K29" s="14">
        <f t="shared" si="2"/>
        <v>0</v>
      </c>
      <c r="L29" s="49"/>
      <c r="M29" s="50"/>
      <c r="N29" s="50"/>
      <c r="O29" s="50"/>
    </row>
    <row r="30" spans="1:15" ht="20.100000000000001" customHeight="1" x14ac:dyDescent="0.25">
      <c r="A30" s="11" t="s">
        <v>28</v>
      </c>
      <c r="B30" s="52" t="s">
        <v>99</v>
      </c>
      <c r="C30" s="53"/>
      <c r="D30" s="22">
        <v>80</v>
      </c>
      <c r="E30" s="31" t="s">
        <v>129</v>
      </c>
      <c r="F30" s="32">
        <v>4.4990000000000004E-3</v>
      </c>
      <c r="G30" s="12">
        <f t="shared" si="0"/>
        <v>0.35992000000000002</v>
      </c>
      <c r="H30" s="36"/>
      <c r="I30" s="13">
        <f t="shared" si="1"/>
        <v>0</v>
      </c>
      <c r="J30" s="38"/>
      <c r="K30" s="14">
        <f t="shared" si="2"/>
        <v>0</v>
      </c>
      <c r="L30" s="49"/>
      <c r="M30" s="50"/>
      <c r="N30" s="50"/>
      <c r="O30" s="50"/>
    </row>
    <row r="31" spans="1:15" ht="20.100000000000001" customHeight="1" x14ac:dyDescent="0.25">
      <c r="A31" s="11" t="s">
        <v>29</v>
      </c>
      <c r="B31" s="52" t="s">
        <v>98</v>
      </c>
      <c r="C31" s="53"/>
      <c r="D31" s="22">
        <v>800</v>
      </c>
      <c r="E31" s="31" t="s">
        <v>129</v>
      </c>
      <c r="F31" s="32">
        <v>5.5886600000000002E-2</v>
      </c>
      <c r="G31" s="12">
        <f t="shared" si="0"/>
        <v>44.70928</v>
      </c>
      <c r="H31" s="36"/>
      <c r="I31" s="13">
        <f t="shared" si="1"/>
        <v>0</v>
      </c>
      <c r="J31" s="38"/>
      <c r="K31" s="14">
        <f t="shared" si="2"/>
        <v>0</v>
      </c>
      <c r="L31" s="49"/>
      <c r="M31" s="50"/>
      <c r="N31" s="50"/>
      <c r="O31" s="50"/>
    </row>
    <row r="32" spans="1:15" ht="20.100000000000001" customHeight="1" x14ac:dyDescent="0.25">
      <c r="A32" s="11" t="s">
        <v>30</v>
      </c>
      <c r="B32" s="52" t="s">
        <v>97</v>
      </c>
      <c r="C32" s="53"/>
      <c r="D32" s="22">
        <v>19200</v>
      </c>
      <c r="E32" s="31" t="s">
        <v>129</v>
      </c>
      <c r="F32" s="32">
        <v>1.6500000000000001E-2</v>
      </c>
      <c r="G32" s="12">
        <f t="shared" si="0"/>
        <v>316.8</v>
      </c>
      <c r="H32" s="36"/>
      <c r="I32" s="13">
        <f t="shared" si="1"/>
        <v>0</v>
      </c>
      <c r="J32" s="38"/>
      <c r="K32" s="14">
        <f t="shared" si="2"/>
        <v>0</v>
      </c>
      <c r="L32" s="49"/>
      <c r="M32" s="50"/>
      <c r="N32" s="50"/>
      <c r="O32" s="50"/>
    </row>
    <row r="33" spans="1:15" ht="20.100000000000001" customHeight="1" x14ac:dyDescent="0.25">
      <c r="A33" s="11" t="s">
        <v>31</v>
      </c>
      <c r="B33" s="52" t="s">
        <v>96</v>
      </c>
      <c r="C33" s="53"/>
      <c r="D33" s="22">
        <v>6000</v>
      </c>
      <c r="E33" s="31" t="s">
        <v>128</v>
      </c>
      <c r="F33" s="32">
        <v>6.8200000000000011E-2</v>
      </c>
      <c r="G33" s="12">
        <f t="shared" si="0"/>
        <v>409.20000000000005</v>
      </c>
      <c r="H33" s="36"/>
      <c r="I33" s="13">
        <f t="shared" si="1"/>
        <v>0</v>
      </c>
      <c r="J33" s="38"/>
      <c r="K33" s="14">
        <f t="shared" si="2"/>
        <v>0</v>
      </c>
      <c r="L33" s="49"/>
      <c r="M33" s="50"/>
      <c r="N33" s="50"/>
      <c r="O33" s="50"/>
    </row>
    <row r="34" spans="1:15" ht="20.100000000000001" customHeight="1" x14ac:dyDescent="0.25">
      <c r="A34" s="11" t="s">
        <v>32</v>
      </c>
      <c r="B34" s="52" t="s">
        <v>95</v>
      </c>
      <c r="C34" s="53"/>
      <c r="D34" s="22">
        <v>4000</v>
      </c>
      <c r="E34" s="31" t="s">
        <v>128</v>
      </c>
      <c r="F34" s="32">
        <v>3.6300000000000006E-2</v>
      </c>
      <c r="G34" s="12">
        <f t="shared" si="0"/>
        <v>145.20000000000002</v>
      </c>
      <c r="H34" s="36"/>
      <c r="I34" s="13">
        <f t="shared" si="1"/>
        <v>0</v>
      </c>
      <c r="J34" s="38"/>
      <c r="K34" s="14">
        <f t="shared" si="2"/>
        <v>0</v>
      </c>
      <c r="L34" s="49"/>
      <c r="M34" s="50"/>
      <c r="N34" s="50"/>
      <c r="O34" s="50"/>
    </row>
    <row r="35" spans="1:15" ht="20.100000000000001" customHeight="1" x14ac:dyDescent="0.25">
      <c r="A35" s="11" t="s">
        <v>33</v>
      </c>
      <c r="B35" s="52" t="s">
        <v>94</v>
      </c>
      <c r="C35" s="53"/>
      <c r="D35" s="22">
        <v>4000</v>
      </c>
      <c r="E35" s="31" t="s">
        <v>128</v>
      </c>
      <c r="F35" s="32">
        <v>0.14553000000000002</v>
      </c>
      <c r="G35" s="12">
        <f t="shared" si="0"/>
        <v>582.12000000000012</v>
      </c>
      <c r="H35" s="36"/>
      <c r="I35" s="13">
        <f t="shared" si="1"/>
        <v>0</v>
      </c>
      <c r="J35" s="38"/>
      <c r="K35" s="14">
        <f t="shared" si="2"/>
        <v>0</v>
      </c>
      <c r="L35" s="49"/>
      <c r="M35" s="50"/>
      <c r="N35" s="50"/>
      <c r="O35" s="50"/>
    </row>
    <row r="36" spans="1:15" ht="20.100000000000001" customHeight="1" x14ac:dyDescent="0.25">
      <c r="A36" s="11" t="s">
        <v>34</v>
      </c>
      <c r="B36" s="52" t="s">
        <v>93</v>
      </c>
      <c r="C36" s="53"/>
      <c r="D36" s="22">
        <v>4000</v>
      </c>
      <c r="E36" s="31" t="s">
        <v>128</v>
      </c>
      <c r="F36" s="32">
        <v>6.8739000000000008E-2</v>
      </c>
      <c r="G36" s="12">
        <f t="shared" si="0"/>
        <v>274.95600000000002</v>
      </c>
      <c r="H36" s="36"/>
      <c r="I36" s="13">
        <f t="shared" si="1"/>
        <v>0</v>
      </c>
      <c r="J36" s="38"/>
      <c r="K36" s="14">
        <f t="shared" si="2"/>
        <v>0</v>
      </c>
      <c r="L36" s="49"/>
      <c r="M36" s="50"/>
      <c r="N36" s="50"/>
      <c r="O36" s="50"/>
    </row>
    <row r="37" spans="1:15" ht="20.100000000000001" customHeight="1" x14ac:dyDescent="0.25">
      <c r="A37" s="11" t="s">
        <v>35</v>
      </c>
      <c r="B37" s="52" t="s">
        <v>92</v>
      </c>
      <c r="C37" s="53"/>
      <c r="D37" s="22">
        <v>4000</v>
      </c>
      <c r="E37" s="31" t="s">
        <v>128</v>
      </c>
      <c r="F37" s="32">
        <v>0.11707300000000001</v>
      </c>
      <c r="G37" s="12">
        <f t="shared" si="0"/>
        <v>468.29200000000003</v>
      </c>
      <c r="H37" s="36"/>
      <c r="I37" s="13">
        <f t="shared" si="1"/>
        <v>0</v>
      </c>
      <c r="J37" s="38"/>
      <c r="K37" s="14">
        <f t="shared" si="2"/>
        <v>0</v>
      </c>
      <c r="L37" s="49"/>
      <c r="M37" s="50"/>
      <c r="N37" s="50"/>
      <c r="O37" s="50"/>
    </row>
    <row r="38" spans="1:15" ht="20.100000000000001" customHeight="1" x14ac:dyDescent="0.25">
      <c r="A38" s="11" t="s">
        <v>36</v>
      </c>
      <c r="B38" s="52" t="s">
        <v>91</v>
      </c>
      <c r="C38" s="53"/>
      <c r="D38" s="22">
        <v>4000</v>
      </c>
      <c r="E38" s="31" t="s">
        <v>128</v>
      </c>
      <c r="F38" s="32">
        <v>6.5505000000000008E-2</v>
      </c>
      <c r="G38" s="12">
        <f t="shared" si="0"/>
        <v>262.02000000000004</v>
      </c>
      <c r="H38" s="36"/>
      <c r="I38" s="13">
        <f t="shared" si="1"/>
        <v>0</v>
      </c>
      <c r="J38" s="38"/>
      <c r="K38" s="14">
        <f t="shared" si="2"/>
        <v>0</v>
      </c>
      <c r="L38" s="49"/>
      <c r="M38" s="50"/>
      <c r="N38" s="50"/>
      <c r="O38" s="50"/>
    </row>
    <row r="39" spans="1:15" ht="20.100000000000001" customHeight="1" x14ac:dyDescent="0.25">
      <c r="A39" s="11" t="s">
        <v>37</v>
      </c>
      <c r="B39" s="52" t="s">
        <v>90</v>
      </c>
      <c r="C39" s="53"/>
      <c r="D39" s="22">
        <v>4000</v>
      </c>
      <c r="E39" s="31" t="s">
        <v>128</v>
      </c>
      <c r="F39" s="32">
        <v>7.6163999999999996E-2</v>
      </c>
      <c r="G39" s="12">
        <f t="shared" si="0"/>
        <v>304.65600000000001</v>
      </c>
      <c r="H39" s="36"/>
      <c r="I39" s="13">
        <f t="shared" si="1"/>
        <v>0</v>
      </c>
      <c r="J39" s="38"/>
      <c r="K39" s="14">
        <f t="shared" si="2"/>
        <v>0</v>
      </c>
      <c r="L39" s="49"/>
      <c r="M39" s="50"/>
      <c r="N39" s="50"/>
      <c r="O39" s="50"/>
    </row>
    <row r="40" spans="1:15" ht="20.100000000000001" customHeight="1" x14ac:dyDescent="0.25">
      <c r="A40" s="11" t="s">
        <v>38</v>
      </c>
      <c r="B40" s="52" t="s">
        <v>89</v>
      </c>
      <c r="C40" s="53"/>
      <c r="D40" s="22">
        <v>6000</v>
      </c>
      <c r="E40" s="31" t="s">
        <v>128</v>
      </c>
      <c r="F40" s="32">
        <v>5.9400000000000001E-2</v>
      </c>
      <c r="G40" s="12">
        <f t="shared" si="0"/>
        <v>356.40000000000003</v>
      </c>
      <c r="H40" s="36"/>
      <c r="I40" s="13">
        <f t="shared" si="1"/>
        <v>0</v>
      </c>
      <c r="J40" s="38"/>
      <c r="K40" s="14">
        <f t="shared" si="2"/>
        <v>0</v>
      </c>
      <c r="L40" s="49"/>
      <c r="M40" s="50"/>
      <c r="N40" s="50"/>
      <c r="O40" s="50"/>
    </row>
    <row r="41" spans="1:15" ht="20.100000000000001" customHeight="1" x14ac:dyDescent="0.25">
      <c r="A41" s="11" t="s">
        <v>39</v>
      </c>
      <c r="B41" s="52" t="s">
        <v>88</v>
      </c>
      <c r="C41" s="53"/>
      <c r="D41" s="22">
        <v>4000</v>
      </c>
      <c r="E41" s="31" t="s">
        <v>128</v>
      </c>
      <c r="F41" s="32">
        <v>5.7761000000000007E-2</v>
      </c>
      <c r="G41" s="12">
        <f t="shared" si="0"/>
        <v>231.04400000000004</v>
      </c>
      <c r="H41" s="36"/>
      <c r="I41" s="13">
        <f t="shared" si="1"/>
        <v>0</v>
      </c>
      <c r="J41" s="38"/>
      <c r="K41" s="14">
        <f t="shared" si="2"/>
        <v>0</v>
      </c>
      <c r="L41" s="49"/>
      <c r="M41" s="50"/>
      <c r="N41" s="50"/>
      <c r="O41" s="50"/>
    </row>
    <row r="42" spans="1:15" ht="20.100000000000001" customHeight="1" x14ac:dyDescent="0.25">
      <c r="A42" s="11" t="s">
        <v>40</v>
      </c>
      <c r="B42" s="52" t="s">
        <v>87</v>
      </c>
      <c r="C42" s="53"/>
      <c r="D42" s="22">
        <v>6000</v>
      </c>
      <c r="E42" s="31" t="s">
        <v>128</v>
      </c>
      <c r="F42" s="32">
        <v>7.7703999999999995E-2</v>
      </c>
      <c r="G42" s="12">
        <f t="shared" si="0"/>
        <v>466.22399999999999</v>
      </c>
      <c r="H42" s="36"/>
      <c r="I42" s="13">
        <f t="shared" si="1"/>
        <v>0</v>
      </c>
      <c r="J42" s="38"/>
      <c r="K42" s="14">
        <f t="shared" si="2"/>
        <v>0</v>
      </c>
      <c r="L42" s="49"/>
      <c r="M42" s="50"/>
      <c r="N42" s="50"/>
      <c r="O42" s="50"/>
    </row>
    <row r="43" spans="1:15" ht="20.100000000000001" customHeight="1" x14ac:dyDescent="0.25">
      <c r="A43" s="11" t="s">
        <v>41</v>
      </c>
      <c r="B43" s="52" t="s">
        <v>86</v>
      </c>
      <c r="C43" s="53"/>
      <c r="D43" s="22">
        <v>4000</v>
      </c>
      <c r="E43" s="31" t="s">
        <v>128</v>
      </c>
      <c r="F43" s="32">
        <v>7.3909000000000002E-2</v>
      </c>
      <c r="G43" s="12">
        <f t="shared" si="0"/>
        <v>295.63600000000002</v>
      </c>
      <c r="H43" s="36"/>
      <c r="I43" s="13">
        <f t="shared" si="1"/>
        <v>0</v>
      </c>
      <c r="J43" s="38"/>
      <c r="K43" s="14">
        <f t="shared" si="2"/>
        <v>0</v>
      </c>
      <c r="L43" s="49"/>
      <c r="M43" s="50"/>
      <c r="N43" s="50"/>
      <c r="O43" s="50"/>
    </row>
    <row r="44" spans="1:15" ht="20.100000000000001" customHeight="1" x14ac:dyDescent="0.25">
      <c r="A44" s="11" t="s">
        <v>42</v>
      </c>
      <c r="B44" s="52" t="s">
        <v>85</v>
      </c>
      <c r="C44" s="53"/>
      <c r="D44" s="22">
        <v>4000</v>
      </c>
      <c r="E44" s="31" t="s">
        <v>128</v>
      </c>
      <c r="F44" s="32">
        <v>8.4139000000000005E-2</v>
      </c>
      <c r="G44" s="12">
        <f t="shared" si="0"/>
        <v>336.55600000000004</v>
      </c>
      <c r="H44" s="36"/>
      <c r="I44" s="13">
        <f t="shared" si="1"/>
        <v>0</v>
      </c>
      <c r="J44" s="38"/>
      <c r="K44" s="14">
        <f t="shared" si="2"/>
        <v>0</v>
      </c>
      <c r="L44" s="49"/>
      <c r="M44" s="50"/>
      <c r="N44" s="50"/>
      <c r="O44" s="50"/>
    </row>
    <row r="45" spans="1:15" ht="20.100000000000001" customHeight="1" x14ac:dyDescent="0.25">
      <c r="A45" s="11" t="s">
        <v>43</v>
      </c>
      <c r="B45" s="52" t="s">
        <v>84</v>
      </c>
      <c r="C45" s="53"/>
      <c r="D45" s="22">
        <v>2000</v>
      </c>
      <c r="E45" s="31" t="s">
        <v>128</v>
      </c>
      <c r="F45" s="32">
        <v>5.3482000000000002E-2</v>
      </c>
      <c r="G45" s="12">
        <f t="shared" si="0"/>
        <v>106.964</v>
      </c>
      <c r="H45" s="36"/>
      <c r="I45" s="13">
        <f t="shared" si="1"/>
        <v>0</v>
      </c>
      <c r="J45" s="38"/>
      <c r="K45" s="14">
        <f t="shared" si="2"/>
        <v>0</v>
      </c>
      <c r="L45" s="49"/>
      <c r="M45" s="50"/>
      <c r="N45" s="50"/>
      <c r="O45" s="50"/>
    </row>
    <row r="46" spans="1:15" ht="20.100000000000001" customHeight="1" x14ac:dyDescent="0.25">
      <c r="A46" s="11" t="s">
        <v>44</v>
      </c>
      <c r="B46" s="52" t="s">
        <v>83</v>
      </c>
      <c r="C46" s="53"/>
      <c r="D46" s="22">
        <v>6000</v>
      </c>
      <c r="E46" s="31" t="s">
        <v>128</v>
      </c>
      <c r="F46" s="32">
        <v>5.8717999999999999E-2</v>
      </c>
      <c r="G46" s="12">
        <f t="shared" si="0"/>
        <v>352.30799999999999</v>
      </c>
      <c r="H46" s="36"/>
      <c r="I46" s="13">
        <f t="shared" si="1"/>
        <v>0</v>
      </c>
      <c r="J46" s="38"/>
      <c r="K46" s="14">
        <f t="shared" si="2"/>
        <v>0</v>
      </c>
      <c r="L46" s="49"/>
      <c r="M46" s="50"/>
      <c r="N46" s="50"/>
      <c r="O46" s="50"/>
    </row>
    <row r="47" spans="1:15" ht="20.100000000000001" customHeight="1" x14ac:dyDescent="0.25">
      <c r="A47" s="11" t="s">
        <v>45</v>
      </c>
      <c r="B47" s="52" t="s">
        <v>82</v>
      </c>
      <c r="C47" s="53"/>
      <c r="D47" s="22">
        <v>4000</v>
      </c>
      <c r="E47" s="31" t="s">
        <v>128</v>
      </c>
      <c r="F47" s="32">
        <v>6.1336000000000002E-2</v>
      </c>
      <c r="G47" s="12">
        <f t="shared" si="0"/>
        <v>245.34399999999999</v>
      </c>
      <c r="H47" s="36"/>
      <c r="I47" s="13">
        <f t="shared" si="1"/>
        <v>0</v>
      </c>
      <c r="J47" s="38"/>
      <c r="K47" s="14">
        <f t="shared" si="2"/>
        <v>0</v>
      </c>
      <c r="L47" s="49"/>
      <c r="M47" s="50"/>
      <c r="N47" s="50"/>
      <c r="O47" s="50"/>
    </row>
    <row r="48" spans="1:15" ht="20.100000000000001" customHeight="1" x14ac:dyDescent="0.25">
      <c r="A48" s="11" t="s">
        <v>46</v>
      </c>
      <c r="B48" s="52" t="s">
        <v>81</v>
      </c>
      <c r="C48" s="53"/>
      <c r="D48" s="22">
        <v>6000</v>
      </c>
      <c r="E48" s="31" t="s">
        <v>128</v>
      </c>
      <c r="F48" s="32">
        <v>9.6085000000000004E-2</v>
      </c>
      <c r="G48" s="12">
        <f t="shared" si="0"/>
        <v>576.51</v>
      </c>
      <c r="H48" s="36"/>
      <c r="I48" s="13">
        <f t="shared" si="1"/>
        <v>0</v>
      </c>
      <c r="J48" s="38"/>
      <c r="K48" s="14">
        <f t="shared" si="2"/>
        <v>0</v>
      </c>
      <c r="L48" s="49"/>
      <c r="M48" s="50"/>
      <c r="N48" s="50"/>
      <c r="O48" s="50"/>
    </row>
    <row r="49" spans="1:15" ht="20.100000000000001" customHeight="1" x14ac:dyDescent="0.25">
      <c r="A49" s="11" t="s">
        <v>47</v>
      </c>
      <c r="B49" s="52" t="s">
        <v>80</v>
      </c>
      <c r="C49" s="53"/>
      <c r="D49" s="22">
        <v>6000</v>
      </c>
      <c r="E49" s="31" t="s">
        <v>128</v>
      </c>
      <c r="F49" s="32">
        <v>7.1279999999999996E-2</v>
      </c>
      <c r="G49" s="12">
        <f t="shared" si="0"/>
        <v>427.67999999999995</v>
      </c>
      <c r="H49" s="36"/>
      <c r="I49" s="13">
        <f t="shared" si="1"/>
        <v>0</v>
      </c>
      <c r="J49" s="38"/>
      <c r="K49" s="14">
        <f t="shared" si="2"/>
        <v>0</v>
      </c>
      <c r="L49" s="49"/>
      <c r="M49" s="50"/>
      <c r="N49" s="50"/>
      <c r="O49" s="50"/>
    </row>
    <row r="50" spans="1:15" ht="20.100000000000001" customHeight="1" x14ac:dyDescent="0.25">
      <c r="A50" s="11" t="s">
        <v>115</v>
      </c>
      <c r="B50" s="52" t="s">
        <v>79</v>
      </c>
      <c r="C50" s="53"/>
      <c r="D50" s="22">
        <v>6000</v>
      </c>
      <c r="E50" s="31" t="s">
        <v>128</v>
      </c>
      <c r="F50" s="32">
        <v>5.9070000000000004E-2</v>
      </c>
      <c r="G50" s="12">
        <f t="shared" si="0"/>
        <v>354.42</v>
      </c>
      <c r="H50" s="36"/>
      <c r="I50" s="13">
        <f t="shared" si="1"/>
        <v>0</v>
      </c>
      <c r="J50" s="38"/>
      <c r="K50" s="14">
        <f t="shared" si="2"/>
        <v>0</v>
      </c>
      <c r="L50" s="49"/>
      <c r="M50" s="50"/>
      <c r="N50" s="50"/>
      <c r="O50" s="50"/>
    </row>
    <row r="51" spans="1:15" ht="20.100000000000001" customHeight="1" x14ac:dyDescent="0.25">
      <c r="A51" s="11" t="s">
        <v>116</v>
      </c>
      <c r="B51" s="52" t="s">
        <v>78</v>
      </c>
      <c r="C51" s="53"/>
      <c r="D51" s="22">
        <v>2400</v>
      </c>
      <c r="E51" s="31" t="s">
        <v>129</v>
      </c>
      <c r="F51" s="32">
        <v>0.26180000000000003</v>
      </c>
      <c r="G51" s="12">
        <f t="shared" si="0"/>
        <v>628.32000000000005</v>
      </c>
      <c r="H51" s="36"/>
      <c r="I51" s="13">
        <f t="shared" si="1"/>
        <v>0</v>
      </c>
      <c r="J51" s="38"/>
      <c r="K51" s="14">
        <f t="shared" si="2"/>
        <v>0</v>
      </c>
      <c r="L51" s="49"/>
      <c r="M51" s="50"/>
      <c r="N51" s="50"/>
      <c r="O51" s="50"/>
    </row>
    <row r="52" spans="1:15" ht="20.100000000000001" customHeight="1" x14ac:dyDescent="0.25">
      <c r="A52" s="11" t="s">
        <v>117</v>
      </c>
      <c r="B52" s="52" t="s">
        <v>77</v>
      </c>
      <c r="C52" s="53"/>
      <c r="D52" s="22">
        <v>400</v>
      </c>
      <c r="E52" s="31" t="s">
        <v>129</v>
      </c>
      <c r="F52" s="32">
        <v>3.3660000000000005</v>
      </c>
      <c r="G52" s="12">
        <f t="shared" si="0"/>
        <v>1346.4000000000003</v>
      </c>
      <c r="H52" s="36"/>
      <c r="I52" s="13">
        <f t="shared" si="1"/>
        <v>0</v>
      </c>
      <c r="J52" s="38"/>
      <c r="K52" s="14">
        <f t="shared" si="2"/>
        <v>0</v>
      </c>
      <c r="L52" s="49"/>
      <c r="M52" s="50"/>
      <c r="N52" s="50"/>
      <c r="O52" s="50"/>
    </row>
    <row r="53" spans="1:15" ht="20.100000000000001" customHeight="1" x14ac:dyDescent="0.25">
      <c r="A53" s="11" t="s">
        <v>118</v>
      </c>
      <c r="B53" s="52" t="s">
        <v>76</v>
      </c>
      <c r="C53" s="53"/>
      <c r="D53" s="22">
        <v>1600</v>
      </c>
      <c r="E53" s="31" t="s">
        <v>129</v>
      </c>
      <c r="F53" s="32">
        <v>0.10556700000000001</v>
      </c>
      <c r="G53" s="12">
        <f t="shared" si="0"/>
        <v>168.90720000000002</v>
      </c>
      <c r="H53" s="36"/>
      <c r="I53" s="13">
        <f t="shared" si="1"/>
        <v>0</v>
      </c>
      <c r="J53" s="38"/>
      <c r="K53" s="14">
        <f t="shared" si="2"/>
        <v>0</v>
      </c>
      <c r="L53" s="49"/>
      <c r="M53" s="50"/>
      <c r="N53" s="50"/>
      <c r="O53" s="50"/>
    </row>
    <row r="54" spans="1:15" ht="20.100000000000001" customHeight="1" x14ac:dyDescent="0.25">
      <c r="A54" s="11" t="s">
        <v>119</v>
      </c>
      <c r="B54" s="52" t="s">
        <v>75</v>
      </c>
      <c r="C54" s="53"/>
      <c r="D54" s="22">
        <v>4040</v>
      </c>
      <c r="E54" s="31" t="s">
        <v>129</v>
      </c>
      <c r="F54" s="32">
        <v>5.4450000000000011E-3</v>
      </c>
      <c r="G54" s="12">
        <f t="shared" si="0"/>
        <v>21.997800000000005</v>
      </c>
      <c r="H54" s="36"/>
      <c r="I54" s="13">
        <f t="shared" si="1"/>
        <v>0</v>
      </c>
      <c r="J54" s="38"/>
      <c r="K54" s="14">
        <f t="shared" si="2"/>
        <v>0</v>
      </c>
      <c r="L54" s="49"/>
      <c r="M54" s="50"/>
      <c r="N54" s="50"/>
      <c r="O54" s="50"/>
    </row>
    <row r="55" spans="1:15" ht="20.100000000000001" customHeight="1" x14ac:dyDescent="0.25">
      <c r="A55" s="11" t="s">
        <v>120</v>
      </c>
      <c r="B55" s="52" t="s">
        <v>74</v>
      </c>
      <c r="C55" s="53"/>
      <c r="D55" s="22">
        <v>800</v>
      </c>
      <c r="E55" s="31" t="s">
        <v>129</v>
      </c>
      <c r="F55" s="32">
        <v>0.11312400000000002</v>
      </c>
      <c r="G55" s="12">
        <f t="shared" si="0"/>
        <v>90.499200000000016</v>
      </c>
      <c r="H55" s="36"/>
      <c r="I55" s="13">
        <f t="shared" si="1"/>
        <v>0</v>
      </c>
      <c r="J55" s="38"/>
      <c r="K55" s="14">
        <f t="shared" si="2"/>
        <v>0</v>
      </c>
      <c r="L55" s="49"/>
      <c r="M55" s="50"/>
      <c r="N55" s="50"/>
      <c r="O55" s="50"/>
    </row>
    <row r="56" spans="1:15" ht="20.100000000000001" customHeight="1" x14ac:dyDescent="0.25">
      <c r="A56" s="11" t="s">
        <v>121</v>
      </c>
      <c r="B56" s="52" t="s">
        <v>73</v>
      </c>
      <c r="C56" s="53"/>
      <c r="D56" s="22">
        <v>800</v>
      </c>
      <c r="E56" s="31" t="s">
        <v>129</v>
      </c>
      <c r="F56" s="32">
        <v>5.4669999999999996E-3</v>
      </c>
      <c r="G56" s="12">
        <f t="shared" si="0"/>
        <v>4.3735999999999997</v>
      </c>
      <c r="H56" s="36"/>
      <c r="I56" s="13">
        <f t="shared" si="1"/>
        <v>0</v>
      </c>
      <c r="J56" s="38"/>
      <c r="K56" s="14">
        <f t="shared" si="2"/>
        <v>0</v>
      </c>
      <c r="L56" s="49"/>
      <c r="M56" s="50"/>
      <c r="N56" s="50"/>
      <c r="O56" s="50"/>
    </row>
    <row r="57" spans="1:15" ht="20.100000000000001" customHeight="1" x14ac:dyDescent="0.25">
      <c r="A57" s="11" t="s">
        <v>122</v>
      </c>
      <c r="B57" s="52" t="s">
        <v>72</v>
      </c>
      <c r="C57" s="53"/>
      <c r="D57" s="22">
        <v>162000</v>
      </c>
      <c r="E57" s="31" t="s">
        <v>129</v>
      </c>
      <c r="F57" s="32">
        <v>6.3910000000000008E-3</v>
      </c>
      <c r="G57" s="12">
        <f t="shared" si="0"/>
        <v>1035.3420000000001</v>
      </c>
      <c r="H57" s="36"/>
      <c r="I57" s="13">
        <f t="shared" si="1"/>
        <v>0</v>
      </c>
      <c r="J57" s="38"/>
      <c r="K57" s="14">
        <f t="shared" si="2"/>
        <v>0</v>
      </c>
      <c r="L57" s="49"/>
      <c r="M57" s="50"/>
      <c r="N57" s="50"/>
      <c r="O57" s="50"/>
    </row>
    <row r="58" spans="1:15" ht="20.100000000000001" customHeight="1" x14ac:dyDescent="0.25">
      <c r="A58" s="11" t="s">
        <v>123</v>
      </c>
      <c r="B58" s="52" t="s">
        <v>71</v>
      </c>
      <c r="C58" s="53"/>
      <c r="D58" s="22">
        <v>800</v>
      </c>
      <c r="E58" s="31" t="s">
        <v>129</v>
      </c>
      <c r="F58" s="32">
        <v>4.4880000000000007E-3</v>
      </c>
      <c r="G58" s="12">
        <f t="shared" si="0"/>
        <v>3.5904000000000007</v>
      </c>
      <c r="H58" s="36"/>
      <c r="I58" s="13">
        <f t="shared" si="1"/>
        <v>0</v>
      </c>
      <c r="J58" s="38"/>
      <c r="K58" s="14">
        <f t="shared" si="2"/>
        <v>0</v>
      </c>
      <c r="L58" s="49"/>
      <c r="M58" s="50"/>
      <c r="N58" s="50"/>
      <c r="O58" s="50"/>
    </row>
    <row r="59" spans="1:15" ht="20.100000000000001" customHeight="1" x14ac:dyDescent="0.25">
      <c r="A59" s="11" t="s">
        <v>124</v>
      </c>
      <c r="B59" s="52" t="s">
        <v>70</v>
      </c>
      <c r="C59" s="53"/>
      <c r="D59" s="22">
        <v>1200</v>
      </c>
      <c r="E59" s="31" t="s">
        <v>129</v>
      </c>
      <c r="F59" s="32">
        <v>7.3854000000000017E-2</v>
      </c>
      <c r="G59" s="12">
        <f t="shared" si="0"/>
        <v>88.624800000000022</v>
      </c>
      <c r="H59" s="36"/>
      <c r="I59" s="13">
        <f t="shared" si="1"/>
        <v>0</v>
      </c>
      <c r="J59" s="38"/>
      <c r="K59" s="14">
        <f t="shared" si="2"/>
        <v>0</v>
      </c>
      <c r="L59" s="49"/>
      <c r="M59" s="50"/>
      <c r="N59" s="50"/>
      <c r="O59" s="50"/>
    </row>
    <row r="60" spans="1:15" ht="20.100000000000001" customHeight="1" x14ac:dyDescent="0.25">
      <c r="A60" s="11" t="s">
        <v>125</v>
      </c>
      <c r="B60" s="52" t="s">
        <v>69</v>
      </c>
      <c r="C60" s="53"/>
      <c r="D60" s="22">
        <v>4000</v>
      </c>
      <c r="E60" s="31" t="s">
        <v>128</v>
      </c>
      <c r="F60" s="32">
        <v>6.7265000000000005E-2</v>
      </c>
      <c r="G60" s="12">
        <f t="shared" si="0"/>
        <v>269.06</v>
      </c>
      <c r="H60" s="36"/>
      <c r="I60" s="13">
        <f t="shared" si="1"/>
        <v>0</v>
      </c>
      <c r="J60" s="38"/>
      <c r="K60" s="14">
        <f t="shared" si="2"/>
        <v>0</v>
      </c>
      <c r="L60" s="49"/>
      <c r="M60" s="50"/>
      <c r="N60" s="50"/>
      <c r="O60" s="50"/>
    </row>
    <row r="61" spans="1:15" ht="20.100000000000001" customHeight="1" x14ac:dyDescent="0.25">
      <c r="A61" s="11" t="s">
        <v>126</v>
      </c>
      <c r="B61" s="52" t="s">
        <v>68</v>
      </c>
      <c r="C61" s="53"/>
      <c r="D61" s="22">
        <v>6000</v>
      </c>
      <c r="E61" s="31" t="s">
        <v>128</v>
      </c>
      <c r="F61" s="32">
        <v>0.19715300000000002</v>
      </c>
      <c r="G61" s="12">
        <f t="shared" si="0"/>
        <v>1182.9180000000001</v>
      </c>
      <c r="H61" s="36"/>
      <c r="I61" s="13">
        <f t="shared" si="1"/>
        <v>0</v>
      </c>
      <c r="J61" s="38"/>
      <c r="K61" s="14">
        <f t="shared" si="2"/>
        <v>0</v>
      </c>
      <c r="L61" s="49"/>
      <c r="M61" s="50"/>
      <c r="N61" s="50"/>
      <c r="O61" s="50"/>
    </row>
    <row r="62" spans="1:15" ht="20.100000000000001" customHeight="1" x14ac:dyDescent="0.25">
      <c r="A62" s="11" t="s">
        <v>127</v>
      </c>
      <c r="B62" s="52" t="s">
        <v>67</v>
      </c>
      <c r="C62" s="53"/>
      <c r="D62" s="22">
        <v>4000</v>
      </c>
      <c r="E62" s="31" t="s">
        <v>128</v>
      </c>
      <c r="F62" s="32">
        <v>7.3095000000000007E-2</v>
      </c>
      <c r="G62" s="12">
        <f t="shared" si="0"/>
        <v>292.38000000000005</v>
      </c>
      <c r="H62" s="36"/>
      <c r="I62" s="13">
        <f t="shared" si="1"/>
        <v>0</v>
      </c>
      <c r="J62" s="38"/>
      <c r="K62" s="14">
        <f t="shared" si="2"/>
        <v>0</v>
      </c>
      <c r="L62" s="49"/>
      <c r="M62" s="50"/>
      <c r="N62" s="50"/>
      <c r="O62" s="50"/>
    </row>
    <row r="63" spans="1:15" ht="20.100000000000001" customHeight="1" x14ac:dyDescent="0.25">
      <c r="A63" s="11" t="s">
        <v>139</v>
      </c>
      <c r="B63" s="52" t="s">
        <v>140</v>
      </c>
      <c r="C63" s="53"/>
      <c r="D63" s="22">
        <v>4000</v>
      </c>
      <c r="E63" s="31" t="s">
        <v>128</v>
      </c>
      <c r="F63" s="32">
        <v>5.9609000000000009E-2</v>
      </c>
      <c r="G63" s="12">
        <f t="shared" si="0"/>
        <v>238.43600000000004</v>
      </c>
      <c r="H63" s="36"/>
      <c r="I63" s="13">
        <f t="shared" si="1"/>
        <v>0</v>
      </c>
      <c r="J63" s="38"/>
      <c r="K63" s="14">
        <f t="shared" si="2"/>
        <v>0</v>
      </c>
      <c r="L63" s="49"/>
      <c r="M63" s="50"/>
      <c r="N63" s="50"/>
      <c r="O63" s="50"/>
    </row>
    <row r="64" spans="1:15" ht="20.100000000000001" customHeight="1" x14ac:dyDescent="0.25">
      <c r="A64" s="11" t="s">
        <v>141</v>
      </c>
      <c r="B64" s="52" t="s">
        <v>142</v>
      </c>
      <c r="C64" s="53"/>
      <c r="D64" s="22">
        <v>80800</v>
      </c>
      <c r="E64" s="31" t="s">
        <v>129</v>
      </c>
      <c r="F64" s="32">
        <v>6.8640000000000003E-3</v>
      </c>
      <c r="G64" s="12">
        <f t="shared" si="0"/>
        <v>554.61120000000005</v>
      </c>
      <c r="H64" s="36"/>
      <c r="I64" s="13">
        <f t="shared" si="1"/>
        <v>0</v>
      </c>
      <c r="J64" s="38"/>
      <c r="K64" s="14">
        <f t="shared" si="2"/>
        <v>0</v>
      </c>
      <c r="L64" s="49"/>
      <c r="M64" s="50"/>
      <c r="N64" s="50"/>
      <c r="O64" s="50"/>
    </row>
    <row r="65" spans="1:15" ht="20.100000000000001" customHeight="1" x14ac:dyDescent="0.25">
      <c r="A65" s="11" t="s">
        <v>143</v>
      </c>
      <c r="B65" s="52" t="s">
        <v>144</v>
      </c>
      <c r="C65" s="53"/>
      <c r="D65" s="22">
        <v>6000</v>
      </c>
      <c r="E65" s="31" t="s">
        <v>128</v>
      </c>
      <c r="F65" s="32">
        <v>2.9007000000000005E-2</v>
      </c>
      <c r="G65" s="12">
        <f t="shared" si="0"/>
        <v>174.04200000000003</v>
      </c>
      <c r="H65" s="36"/>
      <c r="I65" s="13">
        <f t="shared" si="1"/>
        <v>0</v>
      </c>
      <c r="J65" s="38"/>
      <c r="K65" s="14">
        <f t="shared" si="2"/>
        <v>0</v>
      </c>
      <c r="L65" s="49"/>
      <c r="M65" s="50"/>
      <c r="N65" s="50"/>
      <c r="O65" s="50"/>
    </row>
    <row r="66" spans="1:15" ht="20.100000000000001" customHeight="1" x14ac:dyDescent="0.25">
      <c r="A66" s="11" t="s">
        <v>145</v>
      </c>
      <c r="B66" s="52" t="s">
        <v>146</v>
      </c>
      <c r="C66" s="53"/>
      <c r="D66" s="22">
        <v>2000</v>
      </c>
      <c r="E66" s="31" t="s">
        <v>128</v>
      </c>
      <c r="F66" s="32">
        <v>4.4693000000000004E-2</v>
      </c>
      <c r="G66" s="12">
        <f t="shared" si="0"/>
        <v>89.38600000000001</v>
      </c>
      <c r="H66" s="36"/>
      <c r="I66" s="13">
        <f t="shared" si="1"/>
        <v>0</v>
      </c>
      <c r="J66" s="38"/>
      <c r="K66" s="14">
        <f t="shared" si="2"/>
        <v>0</v>
      </c>
      <c r="L66" s="49"/>
      <c r="M66" s="50"/>
      <c r="N66" s="50"/>
      <c r="O66" s="50"/>
    </row>
    <row r="67" spans="1:15" ht="20.100000000000001" customHeight="1" x14ac:dyDescent="0.25">
      <c r="A67" s="11" t="s">
        <v>147</v>
      </c>
      <c r="B67" s="52" t="s">
        <v>148</v>
      </c>
      <c r="C67" s="53"/>
      <c r="D67" s="22">
        <v>2000</v>
      </c>
      <c r="E67" s="31" t="s">
        <v>128</v>
      </c>
      <c r="F67" s="32">
        <v>4.9940000000000005E-2</v>
      </c>
      <c r="G67" s="12">
        <f t="shared" si="0"/>
        <v>99.88000000000001</v>
      </c>
      <c r="H67" s="36"/>
      <c r="I67" s="13">
        <f t="shared" si="1"/>
        <v>0</v>
      </c>
      <c r="J67" s="38"/>
      <c r="K67" s="14">
        <f t="shared" si="2"/>
        <v>0</v>
      </c>
      <c r="L67" s="49"/>
      <c r="M67" s="50"/>
      <c r="N67" s="50"/>
      <c r="O67" s="50"/>
    </row>
    <row r="68" spans="1:15" ht="20.100000000000001" customHeight="1" x14ac:dyDescent="0.25">
      <c r="A68" s="11" t="s">
        <v>149</v>
      </c>
      <c r="B68" s="52" t="s">
        <v>150</v>
      </c>
      <c r="C68" s="53"/>
      <c r="D68" s="22">
        <v>4000</v>
      </c>
      <c r="E68" s="31" t="s">
        <v>128</v>
      </c>
      <c r="F68" s="32">
        <v>6.6198000000000007E-2</v>
      </c>
      <c r="G68" s="12">
        <f t="shared" si="0"/>
        <v>264.79200000000003</v>
      </c>
      <c r="H68" s="36"/>
      <c r="I68" s="13">
        <f t="shared" si="1"/>
        <v>0</v>
      </c>
      <c r="J68" s="38"/>
      <c r="K68" s="14">
        <f t="shared" si="2"/>
        <v>0</v>
      </c>
      <c r="L68" s="49"/>
      <c r="M68" s="50"/>
      <c r="N68" s="50"/>
      <c r="O68" s="50"/>
    </row>
    <row r="69" spans="1:15" ht="20.100000000000001" customHeight="1" x14ac:dyDescent="0.25">
      <c r="A69" s="11" t="s">
        <v>151</v>
      </c>
      <c r="B69" s="52" t="s">
        <v>152</v>
      </c>
      <c r="C69" s="53"/>
      <c r="D69" s="22">
        <v>40</v>
      </c>
      <c r="E69" s="33" t="s">
        <v>129</v>
      </c>
      <c r="F69" s="32">
        <v>26.400000000000002</v>
      </c>
      <c r="G69" s="12">
        <f t="shared" si="0"/>
        <v>1056</v>
      </c>
      <c r="H69" s="36"/>
      <c r="I69" s="13">
        <f t="shared" si="1"/>
        <v>0</v>
      </c>
      <c r="J69" s="38"/>
      <c r="K69" s="14">
        <f t="shared" si="2"/>
        <v>0</v>
      </c>
      <c r="L69" s="49"/>
      <c r="M69" s="50"/>
      <c r="N69" s="50"/>
      <c r="O69" s="50"/>
    </row>
    <row r="70" spans="1:15" ht="20.25" customHeight="1" x14ac:dyDescent="0.25">
      <c r="A70" s="11" t="s">
        <v>153</v>
      </c>
      <c r="B70" s="52" t="s">
        <v>154</v>
      </c>
      <c r="C70" s="53"/>
      <c r="D70" s="22">
        <v>2000</v>
      </c>
      <c r="E70" s="31" t="s">
        <v>128</v>
      </c>
      <c r="F70" s="32">
        <v>6.0093000000000001E-2</v>
      </c>
      <c r="G70" s="12">
        <f t="shared" si="0"/>
        <v>120.18600000000001</v>
      </c>
      <c r="H70" s="36"/>
      <c r="I70" s="13">
        <f t="shared" si="1"/>
        <v>0</v>
      </c>
      <c r="J70" s="38"/>
      <c r="K70" s="14">
        <f t="shared" si="2"/>
        <v>0</v>
      </c>
      <c r="L70" s="51"/>
      <c r="M70" s="38"/>
      <c r="N70" s="38"/>
      <c r="O70" s="38"/>
    </row>
    <row r="71" spans="1:15" ht="20.100000000000001" customHeight="1" x14ac:dyDescent="0.25">
      <c r="A71" s="11" t="s">
        <v>160</v>
      </c>
      <c r="B71" s="73" t="s">
        <v>169</v>
      </c>
      <c r="C71" s="74"/>
      <c r="D71" s="22">
        <v>2000</v>
      </c>
      <c r="E71" s="34" t="s">
        <v>128</v>
      </c>
      <c r="F71" s="35">
        <v>5.8000000000000003E-2</v>
      </c>
      <c r="G71" s="12">
        <f t="shared" si="0"/>
        <v>116</v>
      </c>
      <c r="H71" s="37"/>
      <c r="I71" s="13">
        <f t="shared" si="1"/>
        <v>0</v>
      </c>
      <c r="J71" s="46"/>
      <c r="K71" s="14">
        <f t="shared" si="2"/>
        <v>0</v>
      </c>
      <c r="L71" s="51"/>
      <c r="M71" s="38"/>
      <c r="N71" s="38"/>
      <c r="O71" s="38"/>
    </row>
    <row r="72" spans="1:15" ht="20.100000000000001" customHeight="1" x14ac:dyDescent="0.25">
      <c r="A72" s="11" t="s">
        <v>161</v>
      </c>
      <c r="B72" s="73" t="s">
        <v>170</v>
      </c>
      <c r="C72" s="74"/>
      <c r="D72" s="22">
        <v>2000</v>
      </c>
      <c r="E72" s="34" t="s">
        <v>128</v>
      </c>
      <c r="F72" s="35">
        <v>0.13600000000000001</v>
      </c>
      <c r="G72" s="12">
        <f t="shared" si="0"/>
        <v>272</v>
      </c>
      <c r="H72" s="37"/>
      <c r="I72" s="13">
        <f t="shared" si="1"/>
        <v>0</v>
      </c>
      <c r="J72" s="46"/>
      <c r="K72" s="14">
        <f t="shared" si="2"/>
        <v>0</v>
      </c>
      <c r="L72" s="51"/>
      <c r="M72" s="38"/>
      <c r="N72" s="38"/>
      <c r="O72" s="38"/>
    </row>
    <row r="73" spans="1:15" ht="20.100000000000001" customHeight="1" x14ac:dyDescent="0.25">
      <c r="A73" s="11" t="s">
        <v>162</v>
      </c>
      <c r="B73" s="73" t="s">
        <v>171</v>
      </c>
      <c r="C73" s="74" t="s">
        <v>171</v>
      </c>
      <c r="D73" s="22">
        <v>2000</v>
      </c>
      <c r="E73" s="34" t="s">
        <v>128</v>
      </c>
      <c r="F73" s="35">
        <v>0.2021</v>
      </c>
      <c r="G73" s="12">
        <f t="shared" si="0"/>
        <v>404.2</v>
      </c>
      <c r="H73" s="37"/>
      <c r="I73" s="13">
        <f t="shared" si="1"/>
        <v>0</v>
      </c>
      <c r="J73" s="46"/>
      <c r="K73" s="14">
        <f t="shared" si="2"/>
        <v>0</v>
      </c>
      <c r="L73" s="51"/>
      <c r="M73" s="38"/>
      <c r="N73" s="38"/>
      <c r="O73" s="38"/>
    </row>
    <row r="74" spans="1:15" ht="20.100000000000001" customHeight="1" x14ac:dyDescent="0.25">
      <c r="A74" s="11" t="s">
        <v>163</v>
      </c>
      <c r="B74" s="73" t="s">
        <v>172</v>
      </c>
      <c r="C74" s="74" t="s">
        <v>172</v>
      </c>
      <c r="D74" s="22">
        <v>2000</v>
      </c>
      <c r="E74" s="34" t="s">
        <v>128</v>
      </c>
      <c r="F74" s="35">
        <v>0.13622000000000001</v>
      </c>
      <c r="G74" s="12">
        <f t="shared" si="0"/>
        <v>272.44</v>
      </c>
      <c r="H74" s="37"/>
      <c r="I74" s="13">
        <f t="shared" si="1"/>
        <v>0</v>
      </c>
      <c r="J74" s="46"/>
      <c r="K74" s="14">
        <f t="shared" si="2"/>
        <v>0</v>
      </c>
      <c r="L74" s="51"/>
      <c r="M74" s="38"/>
      <c r="N74" s="38"/>
      <c r="O74" s="38"/>
    </row>
    <row r="75" spans="1:15" ht="15" x14ac:dyDescent="0.25">
      <c r="A75" s="11" t="s">
        <v>164</v>
      </c>
      <c r="B75" s="73" t="s">
        <v>173</v>
      </c>
      <c r="C75" s="74" t="s">
        <v>173</v>
      </c>
      <c r="D75" s="22">
        <v>2400</v>
      </c>
      <c r="E75" s="31" t="s">
        <v>178</v>
      </c>
      <c r="F75" s="35">
        <v>0.16900000000000001</v>
      </c>
      <c r="G75" s="12">
        <f t="shared" si="0"/>
        <v>405.6</v>
      </c>
      <c r="H75" s="37"/>
      <c r="I75" s="13">
        <f t="shared" si="1"/>
        <v>0</v>
      </c>
      <c r="J75" s="46"/>
      <c r="K75" s="14">
        <f t="shared" si="2"/>
        <v>0</v>
      </c>
      <c r="L75" s="51"/>
      <c r="M75" s="38"/>
      <c r="N75" s="38"/>
      <c r="O75" s="38"/>
    </row>
    <row r="76" spans="1:15" ht="15" x14ac:dyDescent="0.25">
      <c r="A76" s="11" t="s">
        <v>165</v>
      </c>
      <c r="B76" s="73" t="s">
        <v>174</v>
      </c>
      <c r="C76" s="74" t="s">
        <v>174</v>
      </c>
      <c r="D76" s="22">
        <v>2000</v>
      </c>
      <c r="E76" s="34" t="s">
        <v>128</v>
      </c>
      <c r="F76" s="35">
        <v>7.0139999999999994E-2</v>
      </c>
      <c r="G76" s="12">
        <f t="shared" si="0"/>
        <v>140.28</v>
      </c>
      <c r="H76" s="37"/>
      <c r="I76" s="13">
        <f t="shared" si="1"/>
        <v>0</v>
      </c>
      <c r="J76" s="46"/>
      <c r="K76" s="14">
        <f t="shared" si="2"/>
        <v>0</v>
      </c>
      <c r="L76" s="51"/>
      <c r="M76" s="38"/>
      <c r="N76" s="38"/>
      <c r="O76" s="38"/>
    </row>
    <row r="77" spans="1:15" ht="20.100000000000001" customHeight="1" x14ac:dyDescent="0.25">
      <c r="A77" s="11" t="s">
        <v>166</v>
      </c>
      <c r="B77" s="73" t="s">
        <v>175</v>
      </c>
      <c r="C77" s="74" t="s">
        <v>175</v>
      </c>
      <c r="D77" s="22">
        <v>2000</v>
      </c>
      <c r="E77" s="34" t="s">
        <v>128</v>
      </c>
      <c r="F77" s="35">
        <v>0.1956</v>
      </c>
      <c r="G77" s="12">
        <f t="shared" si="0"/>
        <v>391.2</v>
      </c>
      <c r="H77" s="37"/>
      <c r="I77" s="13">
        <f t="shared" si="1"/>
        <v>0</v>
      </c>
      <c r="J77" s="46"/>
      <c r="K77" s="14">
        <f t="shared" si="2"/>
        <v>0</v>
      </c>
      <c r="L77" s="51"/>
      <c r="M77" s="38"/>
      <c r="N77" s="38"/>
      <c r="O77" s="38"/>
    </row>
    <row r="78" spans="1:15" ht="15" x14ac:dyDescent="0.25">
      <c r="A78" s="11" t="s">
        <v>167</v>
      </c>
      <c r="B78" s="73" t="s">
        <v>176</v>
      </c>
      <c r="C78" s="74" t="s">
        <v>176</v>
      </c>
      <c r="D78" s="22">
        <v>80</v>
      </c>
      <c r="E78" s="34" t="s">
        <v>179</v>
      </c>
      <c r="F78" s="35">
        <v>4.2649999999999997</v>
      </c>
      <c r="G78" s="12">
        <f t="shared" si="0"/>
        <v>341.2</v>
      </c>
      <c r="H78" s="37"/>
      <c r="I78" s="13">
        <f t="shared" si="1"/>
        <v>0</v>
      </c>
      <c r="J78" s="46"/>
      <c r="K78" s="14">
        <f t="shared" si="2"/>
        <v>0</v>
      </c>
      <c r="L78" s="51"/>
      <c r="M78" s="38"/>
      <c r="N78" s="38"/>
      <c r="O78" s="38"/>
    </row>
    <row r="79" spans="1:15" ht="15" x14ac:dyDescent="0.25">
      <c r="A79" s="11" t="s">
        <v>168</v>
      </c>
      <c r="B79" s="73" t="s">
        <v>177</v>
      </c>
      <c r="C79" s="74" t="s">
        <v>177</v>
      </c>
      <c r="D79" s="22">
        <v>80</v>
      </c>
      <c r="E79" s="34" t="s">
        <v>179</v>
      </c>
      <c r="F79" s="35">
        <v>7.6079999999999997</v>
      </c>
      <c r="G79" s="12">
        <f t="shared" si="0"/>
        <v>608.64</v>
      </c>
      <c r="H79" s="37"/>
      <c r="I79" s="13">
        <f t="shared" si="1"/>
        <v>0</v>
      </c>
      <c r="J79" s="46"/>
      <c r="K79" s="14">
        <f t="shared" si="2"/>
        <v>0</v>
      </c>
      <c r="L79" s="51"/>
      <c r="M79" s="38"/>
      <c r="N79" s="38"/>
      <c r="O79" s="38"/>
    </row>
    <row r="80" spans="1:15" ht="20.100000000000001" customHeight="1" thickBot="1" x14ac:dyDescent="0.3">
      <c r="A80" s="15"/>
      <c r="B80" s="15"/>
      <c r="C80" s="15"/>
      <c r="D80" s="15"/>
      <c r="E80" s="2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20.100000000000001" customHeight="1" thickBot="1" x14ac:dyDescent="0.3">
      <c r="A81" s="30"/>
      <c r="B81" s="1"/>
      <c r="C81" s="30"/>
      <c r="D81" s="30"/>
      <c r="E81" s="28"/>
      <c r="F81" s="1" t="s">
        <v>131</v>
      </c>
      <c r="G81" s="23">
        <f>SUM(G15:G79)</f>
        <v>24498.86380000001</v>
      </c>
      <c r="H81" s="1"/>
      <c r="I81" s="17"/>
      <c r="J81" s="17"/>
      <c r="K81" s="30"/>
      <c r="L81" s="30"/>
      <c r="M81" s="30"/>
      <c r="N81" s="30"/>
      <c r="O81" s="30"/>
    </row>
    <row r="82" spans="1:15" ht="20.100000000000001" customHeight="1" thickBot="1" x14ac:dyDescent="0.3">
      <c r="A82" s="30"/>
      <c r="B82" s="30"/>
      <c r="C82" s="30"/>
      <c r="D82" s="30"/>
      <c r="E82" s="28"/>
      <c r="F82" s="1" t="s">
        <v>66</v>
      </c>
      <c r="G82" s="23">
        <f>SUM(I15:I79)</f>
        <v>0</v>
      </c>
      <c r="H82" s="1" t="s">
        <v>134</v>
      </c>
      <c r="I82" s="18"/>
      <c r="J82" s="30"/>
      <c r="K82" s="30"/>
      <c r="L82" s="30"/>
      <c r="M82" s="30"/>
      <c r="N82" s="30"/>
      <c r="O82" s="30"/>
    </row>
    <row r="83" spans="1:15" ht="20.100000000000001" customHeight="1" thickBot="1" x14ac:dyDescent="0.3">
      <c r="A83" s="30"/>
      <c r="B83" s="30"/>
      <c r="C83" s="30"/>
      <c r="D83" s="30"/>
      <c r="E83" s="28"/>
      <c r="F83" s="1" t="s">
        <v>132</v>
      </c>
      <c r="G83" s="23">
        <f>G82/100*22</f>
        <v>0</v>
      </c>
      <c r="H83" s="1"/>
      <c r="I83" s="18"/>
      <c r="J83" s="30"/>
      <c r="K83" s="30"/>
      <c r="L83" s="30"/>
      <c r="M83" s="30"/>
      <c r="N83" s="30"/>
      <c r="O83" s="30"/>
    </row>
    <row r="84" spans="1:15" ht="20.100000000000001" customHeight="1" thickBot="1" x14ac:dyDescent="0.3">
      <c r="A84" s="30"/>
      <c r="B84" s="30"/>
      <c r="C84" s="30"/>
      <c r="D84" s="30"/>
      <c r="E84" s="28"/>
      <c r="F84" s="1" t="s">
        <v>133</v>
      </c>
      <c r="G84" s="16">
        <f>G82+G83</f>
        <v>0</v>
      </c>
      <c r="H84" s="1"/>
      <c r="I84" s="18"/>
      <c r="J84" s="30"/>
      <c r="K84" s="30"/>
      <c r="L84" s="30"/>
      <c r="M84" s="30"/>
      <c r="N84" s="30"/>
      <c r="O84" s="30"/>
    </row>
    <row r="85" spans="1:15" ht="20.100000000000001" customHeight="1" x14ac:dyDescent="0.25">
      <c r="A85" s="30"/>
      <c r="B85" s="30"/>
      <c r="C85" s="30"/>
      <c r="D85" s="30"/>
      <c r="E85" s="28"/>
      <c r="F85" s="1"/>
      <c r="G85" s="19"/>
      <c r="H85" s="1"/>
      <c r="I85" s="18"/>
      <c r="J85" s="30"/>
      <c r="K85" s="30"/>
      <c r="L85" s="30"/>
      <c r="M85" s="30"/>
      <c r="N85" s="30"/>
      <c r="O85" s="30"/>
    </row>
    <row r="86" spans="1:15" ht="20.100000000000001" customHeight="1" x14ac:dyDescent="0.25">
      <c r="A86" s="54" t="s">
        <v>57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</row>
    <row r="87" spans="1:15" ht="20.100000000000001" customHeight="1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1:15" ht="20.100000000000001" customHeight="1" x14ac:dyDescent="0.25">
      <c r="A88" s="72" t="s">
        <v>58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</row>
    <row r="89" spans="1:15" ht="20.100000000000001" customHeight="1" x14ac:dyDescent="0.25">
      <c r="A89" s="72" t="s">
        <v>59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</row>
    <row r="90" spans="1:15" ht="20.100000000000001" customHeight="1" x14ac:dyDescent="0.25">
      <c r="A90" s="72" t="s">
        <v>60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</row>
    <row r="91" spans="1:15" ht="20.100000000000001" customHeight="1" x14ac:dyDescent="0.25">
      <c r="A91" s="72" t="s">
        <v>61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</row>
    <row r="92" spans="1:15" ht="20.100000000000001" customHeight="1" x14ac:dyDescent="0.25">
      <c r="A92" s="72" t="s">
        <v>62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</row>
    <row r="93" spans="1:15" s="17" customFormat="1" ht="20.100000000000001" customHeight="1" x14ac:dyDescent="0.25">
      <c r="A93" s="24"/>
      <c r="B93" s="24"/>
      <c r="C93" s="24"/>
      <c r="D93" s="24"/>
      <c r="E93" s="26"/>
      <c r="F93" s="24"/>
      <c r="G93" s="24"/>
      <c r="H93" s="24"/>
      <c r="I93" s="24"/>
      <c r="J93" s="71"/>
      <c r="K93" s="71"/>
      <c r="L93" s="20"/>
    </row>
    <row r="94" spans="1:15" ht="20.100000000000001" customHeight="1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ht="20.100000000000001" customHeight="1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1:15" ht="20.100000000000001" customHeight="1" x14ac:dyDescent="0.25">
      <c r="A96" s="21"/>
      <c r="B96" s="70" t="s">
        <v>63</v>
      </c>
      <c r="C96" s="70"/>
      <c r="D96" s="44" t="s">
        <v>64</v>
      </c>
      <c r="E96" s="29"/>
      <c r="F96" s="21"/>
      <c r="G96" s="21"/>
      <c r="H96" s="21"/>
      <c r="I96" s="21"/>
      <c r="J96" s="21"/>
      <c r="K96" s="69" t="s">
        <v>65</v>
      </c>
      <c r="L96" s="69"/>
      <c r="M96" s="69"/>
      <c r="N96" s="21"/>
      <c r="O96" s="21"/>
    </row>
    <row r="97" spans="1:15" ht="20.100000000000001" customHeight="1" x14ac:dyDescent="0.25">
      <c r="A97" s="30"/>
      <c r="B97" s="30"/>
      <c r="C97" s="30"/>
      <c r="D97" s="30"/>
      <c r="E97" s="28"/>
      <c r="F97" s="30"/>
      <c r="G97" s="30"/>
      <c r="H97" s="30"/>
      <c r="I97" s="30"/>
      <c r="J97" s="30"/>
      <c r="K97" s="60">
        <f>D3</f>
        <v>0</v>
      </c>
      <c r="L97" s="60"/>
      <c r="M97" s="60"/>
      <c r="N97" s="30"/>
      <c r="O97" s="30"/>
    </row>
    <row r="98" spans="1:15" ht="20.100000000000001" hidden="1" customHeight="1" x14ac:dyDescent="0.25"/>
    <row r="99" spans="1:15" ht="20.100000000000001" hidden="1" customHeight="1" x14ac:dyDescent="0.25"/>
    <row r="100" spans="1:15" ht="20.100000000000001" hidden="1" customHeight="1" x14ac:dyDescent="0.25"/>
    <row r="101" spans="1:15" ht="20.100000000000001" hidden="1" customHeight="1" x14ac:dyDescent="0.25"/>
    <row r="102" spans="1:15" ht="20.100000000000001" hidden="1" customHeight="1" x14ac:dyDescent="0.25"/>
    <row r="103" spans="1:15" ht="20.100000000000001" hidden="1" customHeight="1" x14ac:dyDescent="0.25"/>
    <row r="104" spans="1:15" ht="20.100000000000001" hidden="1" customHeight="1" x14ac:dyDescent="0.25"/>
    <row r="105" spans="1:15" ht="20.100000000000001" hidden="1" customHeight="1" x14ac:dyDescent="0.25"/>
    <row r="106" spans="1:15" ht="20.100000000000001" hidden="1" customHeight="1" x14ac:dyDescent="0.25"/>
    <row r="107" spans="1:15" ht="20.100000000000001" hidden="1" customHeight="1" x14ac:dyDescent="0.25"/>
    <row r="108" spans="1:15" ht="20.100000000000001" hidden="1" customHeight="1" x14ac:dyDescent="0.25"/>
    <row r="109" spans="1:15" ht="20.100000000000001" hidden="1" customHeight="1" x14ac:dyDescent="0.25"/>
    <row r="110" spans="1:15" ht="20.100000000000001" hidden="1" customHeight="1" x14ac:dyDescent="0.25"/>
    <row r="111" spans="1:15" ht="20.100000000000001" hidden="1" customHeight="1" x14ac:dyDescent="0.25"/>
    <row r="112" spans="1:15" ht="20.100000000000001" hidden="1" customHeight="1" x14ac:dyDescent="0.25"/>
    <row r="113" ht="20.100000000000001" hidden="1" customHeight="1" x14ac:dyDescent="0.25"/>
    <row r="114" ht="20.100000000000001" hidden="1" customHeight="1" x14ac:dyDescent="0.25"/>
    <row r="115" ht="20.100000000000001" hidden="1" customHeight="1" x14ac:dyDescent="0.25"/>
    <row r="116" ht="20.100000000000001" hidden="1" customHeight="1" x14ac:dyDescent="0.25"/>
    <row r="117" ht="20.100000000000001" hidden="1" customHeight="1" x14ac:dyDescent="0.25"/>
    <row r="118" ht="20.100000000000001" hidden="1" customHeight="1" x14ac:dyDescent="0.25"/>
    <row r="119" ht="20.100000000000001" hidden="1" customHeight="1" x14ac:dyDescent="0.25"/>
    <row r="120" ht="20.100000000000001" hidden="1" customHeight="1" x14ac:dyDescent="0.25"/>
    <row r="121" ht="20.100000000000001" hidden="1" customHeight="1" x14ac:dyDescent="0.25"/>
    <row r="122" ht="20.100000000000001" hidden="1" customHeight="1" x14ac:dyDescent="0.25"/>
    <row r="123" ht="20.100000000000001" hidden="1" customHeight="1" x14ac:dyDescent="0.25"/>
    <row r="124" ht="0" hidden="1" customHeight="1" x14ac:dyDescent="0.25"/>
    <row r="125" ht="0" hidden="1" customHeight="1" x14ac:dyDescent="0.25"/>
  </sheetData>
  <sheetProtection password="EA0B" sheet="1" objects="1" scenarios="1" autoFilter="0"/>
  <mergeCells count="103">
    <mergeCell ref="B70:C70"/>
    <mergeCell ref="B63:C63"/>
    <mergeCell ref="B64:C64"/>
    <mergeCell ref="B65:C65"/>
    <mergeCell ref="B66:C66"/>
    <mergeCell ref="B67:C67"/>
    <mergeCell ref="B79:C79"/>
    <mergeCell ref="B40:C40"/>
    <mergeCell ref="B41:C41"/>
    <mergeCell ref="B46:C46"/>
    <mergeCell ref="B45:C45"/>
    <mergeCell ref="B44:C44"/>
    <mergeCell ref="B43:C43"/>
    <mergeCell ref="B76:C76"/>
    <mergeCell ref="B77:C77"/>
    <mergeCell ref="B78:C78"/>
    <mergeCell ref="B71:C71"/>
    <mergeCell ref="B72:C72"/>
    <mergeCell ref="B73:C73"/>
    <mergeCell ref="B74:C74"/>
    <mergeCell ref="B75:C75"/>
    <mergeCell ref="B58:C58"/>
    <mergeCell ref="K97:M97"/>
    <mergeCell ref="K96:M96"/>
    <mergeCell ref="B42:C42"/>
    <mergeCell ref="B52:C52"/>
    <mergeCell ref="A94:O94"/>
    <mergeCell ref="A95:O95"/>
    <mergeCell ref="B96:C96"/>
    <mergeCell ref="J93:K93"/>
    <mergeCell ref="A90:O90"/>
    <mergeCell ref="A91:O91"/>
    <mergeCell ref="A92:O92"/>
    <mergeCell ref="B57:C57"/>
    <mergeCell ref="B56:C56"/>
    <mergeCell ref="B55:C55"/>
    <mergeCell ref="B54:C54"/>
    <mergeCell ref="B53:C53"/>
    <mergeCell ref="B62:C62"/>
    <mergeCell ref="B61:C61"/>
    <mergeCell ref="B60:C60"/>
    <mergeCell ref="B59:C59"/>
    <mergeCell ref="A87:O87"/>
    <mergeCell ref="A88:O88"/>
    <mergeCell ref="A89:O89"/>
    <mergeCell ref="B68:C68"/>
    <mergeCell ref="A1:O1"/>
    <mergeCell ref="A2:O2"/>
    <mergeCell ref="B15:C15"/>
    <mergeCell ref="B16:C16"/>
    <mergeCell ref="B17:C17"/>
    <mergeCell ref="A11:O11"/>
    <mergeCell ref="A12:O12"/>
    <mergeCell ref="A9:O9"/>
    <mergeCell ref="A10:O10"/>
    <mergeCell ref="A13:O13"/>
    <mergeCell ref="B14:C14"/>
    <mergeCell ref="C5:G5"/>
    <mergeCell ref="C6:G6"/>
    <mergeCell ref="C3:G3"/>
    <mergeCell ref="C4:G4"/>
    <mergeCell ref="A4:B4"/>
    <mergeCell ref="M8:N8"/>
    <mergeCell ref="I6:N6"/>
    <mergeCell ref="A7:B7"/>
    <mergeCell ref="I3:L3"/>
    <mergeCell ref="I8:K8"/>
    <mergeCell ref="I7:L7"/>
    <mergeCell ref="I4:N4"/>
    <mergeCell ref="A86:O86"/>
    <mergeCell ref="A5:B5"/>
    <mergeCell ref="A6:B6"/>
    <mergeCell ref="F8:G8"/>
    <mergeCell ref="B51:C51"/>
    <mergeCell ref="B50:C50"/>
    <mergeCell ref="B49:C49"/>
    <mergeCell ref="B48:C48"/>
    <mergeCell ref="B47:C47"/>
    <mergeCell ref="B18:C18"/>
    <mergeCell ref="B19:C19"/>
    <mergeCell ref="B20:C20"/>
    <mergeCell ref="A8:B8"/>
    <mergeCell ref="C7:F7"/>
    <mergeCell ref="B21:C21"/>
    <mergeCell ref="B22:C22"/>
    <mergeCell ref="B23:C23"/>
    <mergeCell ref="B24:C24"/>
    <mergeCell ref="B35:C35"/>
    <mergeCell ref="B31:C31"/>
    <mergeCell ref="B32:C32"/>
    <mergeCell ref="B33:C33"/>
    <mergeCell ref="B34:C34"/>
    <mergeCell ref="B69:C69"/>
    <mergeCell ref="B36:C36"/>
    <mergeCell ref="B37:C37"/>
    <mergeCell ref="B38:C38"/>
    <mergeCell ref="B39:C39"/>
    <mergeCell ref="B30:C30"/>
    <mergeCell ref="B25:C25"/>
    <mergeCell ref="B26:C26"/>
    <mergeCell ref="B27:C27"/>
    <mergeCell ref="B28:C28"/>
    <mergeCell ref="B29:C29"/>
  </mergeCells>
  <conditionalFormatting sqref="H4:N4">
    <cfRule type="expression" dxfId="0" priority="1">
      <formula>$C$4&lt;&gt;"altro"</formula>
    </cfRule>
  </conditionalFormatting>
  <dataValidations count="2">
    <dataValidation type="list" allowBlank="1" showInputMessage="1" showErrorMessage="1" sqref="C4">
      <formula1>"legale rappresentante, procuratore, altro"</formula1>
    </dataValidation>
    <dataValidation type="list" allowBlank="1" showInputMessage="1" showErrorMessage="1" sqref="N15:N85">
      <formula1>ats</formula1>
    </dataValidation>
  </dataValidations>
  <pageMargins left="0" right="0" top="0" bottom="0" header="0.31496062992125984" footer="0.31496062992125984"/>
  <pageSetup paperSize="8" scale="79" fitToHeight="0" orientation="landscape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ASL Monza e Brianza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.</cp:lastModifiedBy>
  <cp:lastPrinted>2020-11-10T12:40:05Z</cp:lastPrinted>
  <dcterms:created xsi:type="dcterms:W3CDTF">2017-04-06T13:40:30Z</dcterms:created>
  <dcterms:modified xsi:type="dcterms:W3CDTF">2020-12-07T11:32:48Z</dcterms:modified>
</cp:coreProperties>
</file>